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Reparaciones" sheetId="2" state="visible" r:id="rId2"/>
    <sheet xmlns:r="http://schemas.openxmlformats.org/officeDocument/2006/relationships" name="Catálogos" sheetId="3" state="visible" r:id="rId3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0.0%"/>
    <numFmt numFmtId="165" formatCode="dd/mm/yyyy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color rgb="00263238"/>
      <sz val="10"/>
    </font>
    <font>
      <name val="Aptos"/>
      <b val="1"/>
      <color rgb="00263238"/>
      <sz val="10"/>
    </font>
    <font>
      <name val="Aptos"/>
      <color rgb="00263238"/>
      <sz val="9"/>
    </font>
  </fonts>
  <fills count="8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05A28"/>
      </patternFill>
    </fill>
    <fill>
      <patternFill patternType="solid">
        <fgColor rgb="00F3F6F8"/>
      </patternFill>
    </fill>
    <fill>
      <patternFill patternType="solid">
        <fgColor rgb="00FFFFFF"/>
      </patternFill>
    </fill>
    <fill>
      <patternFill patternType="solid">
        <fgColor rgb="000E7C86"/>
      </patternFill>
    </fill>
    <fill>
      <patternFill patternType="solid">
        <fgColor rgb="00FFF0AE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 wrapText="1"/>
    </xf>
    <xf numFmtId="1" fontId="2" fillId="6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center" vertical="center" wrapText="1"/>
    </xf>
    <xf numFmtId="164" fontId="3" fillId="5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top" wrapText="1"/>
    </xf>
    <xf numFmtId="0" fontId="2" fillId="6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center" vertical="center" wrapText="1"/>
    </xf>
    <xf numFmtId="165" fontId="3" fillId="7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left" vertical="top" wrapText="1"/>
    </xf>
    <xf numFmtId="1" fontId="3" fillId="4" borderId="1" applyAlignment="1" pivotButton="0" quotePrefix="0" xfId="0">
      <alignment horizontal="right" vertical="center"/>
    </xf>
    <xf numFmtId="1" fontId="3" fillId="5" borderId="1" applyAlignment="1" pivotButton="0" quotePrefix="0" xfId="0">
      <alignment horizontal="right" vertical="center"/>
    </xf>
    <xf numFmtId="0" fontId="3" fillId="7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5">
    <dxf>
      <font>
        <name val="Aptos"/>
        <b val="1"/>
        <color rgb="00FFFFFF"/>
        <sz val="10"/>
      </font>
      <fill>
        <patternFill patternType="solid">
          <fgColor rgb="00BD3A24"/>
        </patternFill>
      </fill>
    </dxf>
    <dxf>
      <font>
        <name val="Aptos"/>
        <b val="1"/>
        <color rgb="00263238"/>
        <sz val="10"/>
      </font>
      <fill>
        <patternFill patternType="solid">
          <fgColor rgb="00FFF0AE"/>
        </patternFill>
      </fill>
    </dxf>
    <dxf>
      <font>
        <name val="Aptos"/>
        <b val="1"/>
        <color rgb="00263238"/>
        <sz val="10"/>
      </font>
      <fill>
        <patternFill patternType="solid">
          <fgColor rgb="00DDEBF7"/>
        </patternFill>
      </fill>
    </dxf>
    <dxf>
      <font>
        <name val="Aptos"/>
        <color rgb="00263238"/>
        <sz val="10"/>
      </font>
      <fill>
        <patternFill patternType="solid">
          <fgColor rgb="00D9D9D9"/>
        </patternFill>
      </fill>
    </dxf>
    <dxf>
      <border>
        <left style="medium">
          <color rgb="00F05A28"/>
        </left>
        <right style="medium">
          <color rgb="00F05A28"/>
        </right>
        <top style="medium">
          <color rgb="00F05A28"/>
        </top>
        <bottom style="medium">
          <color rgb="00F05A28"/>
        </bottom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Registros por estado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'Resumen'!B2</f>
            </strRef>
          </tx>
          <spPr>
            <a:solidFill xmlns:a="http://schemas.openxmlformats.org/drawingml/2006/main">
              <a:srgbClr val="0E7C86"/>
            </a:solidFill>
            <a:ln xmlns:a="http://schemas.openxmlformats.org/drawingml/2006/main">
              <a:solidFill>
                <a:srgbClr val="0E7C86"/>
              </a:solidFill>
              <a:prstDash val="solid"/>
            </a:ln>
          </spPr>
          <cat>
            <numRef>
              <f>'Resumen'!$A$3:$A$11</f>
            </numRef>
          </cat>
          <val>
            <numRef>
              <f>'Resumen'!$B$3:$B$11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Registros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Estado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1</row>
      <rowOff>0</rowOff>
    </from>
    <ext cx="5580000" cy="2951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Reparaciones" displayName="tblReparaciones" ref="A1:Q111" headerRowCount="1">
  <autoFilter ref="A1:Q111"/>
  <tableColumns count="17">
    <tableColumn id="1" name="Folio"/>
    <tableColumn id="2" name="Fecha de recepción"/>
    <tableColumn id="3" name="Referencia del vehículo"/>
    <tableColumn id="4" name="Cliente o alias"/>
    <tableColumn id="5" name="Servicio solicitado"/>
    <tableColumn id="6" name="Estado"/>
    <tableColumn id="7" name="Responsable"/>
    <tableColumn id="8" name="Prioridad"/>
    <tableColumn id="9" name="Fecha compromiso interna"/>
    <tableColumn id="10" name="Última actualización"/>
    <tableColumn id="11" name="Próxima acción"/>
    <tableColumn id="12" name="Fecha de próxima acción"/>
    <tableColumn id="13" name="Fecha de cierre"/>
    <tableColumn id="14" name="Días abiertos"/>
    <tableColumn id="15" name="Días sin actualización"/>
    <tableColumn id="16" name="Alerta"/>
    <tableColumn id="17" name="Observacion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ListaEstados" displayName="ListaEstados" ref="A1:A10" headerRowCount="1">
  <autoFilter ref="A1:A10"/>
  <tableColumns count="1">
    <tableColumn id="1" name="Estado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ListaPrioridades" displayName="ListaPrioridades" ref="C1:C4" headerRowCount="1">
  <autoFilter ref="C1:C4"/>
  <tableColumns count="1">
    <tableColumn id="3" name="Prioridad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ListaResponsables" displayName="ListaResponsables" ref="E1:E6" headerRowCount="1">
  <autoFilter ref="E1:E6"/>
  <tableColumns count="1">
    <tableColumn id="5" name="Responsable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blParametros" displayName="tblParametros" ref="G1:H3" headerRowCount="1">
  <autoFilter ref="G1:H3"/>
  <tableColumns count="2">
    <tableColumn id="7" name="Parámetro"/>
    <tableColumn id="8" name="Valo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Relationship Type="http://schemas.openxmlformats.org/officeDocument/2006/relationships/table" Target="/xl/tables/table4.xml" Id="rId3"/><Relationship Type="http://schemas.openxmlformats.org/officeDocument/2006/relationships/table" Target="/xl/tables/table5.xml" Id="rId4"/></Relationships>
</file>

<file path=xl/worksheets/sheet1.xml><?xml version="1.0" encoding="utf-8"?>
<worksheet xmlns="http://schemas.openxmlformats.org/spreadsheetml/2006/main">
  <sheetPr>
    <tabColor rgb="00132238"/>
    <outlinePr summaryBelow="1" summaryRight="1"/>
    <pageSetUpPr/>
  </sheetPr>
  <dimension ref="A1:F1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5" customWidth="1" min="1" max="1"/>
    <col width="13" customWidth="1" min="2" max="2"/>
    <col width="13" customWidth="1" min="3" max="3"/>
    <col width="3" customWidth="1" min="4" max="4"/>
    <col width="29" customWidth="1" min="5" max="5"/>
    <col width="42" customWidth="1" min="6" max="6"/>
    <col width="3" customWidth="1" min="7" max="7"/>
  </cols>
  <sheetData>
    <row r="1" ht="32" customHeight="1">
      <c r="A1" s="1" t="inlineStr">
        <is>
          <t>Seguimiento administrativo de reparaciones — datos ficticios</t>
        </is>
      </c>
      <c r="B1" s="23" t="n"/>
      <c r="C1" s="23" t="n"/>
      <c r="D1" s="23" t="n"/>
      <c r="E1" s="23" t="n"/>
      <c r="F1" s="24" t="n"/>
    </row>
    <row r="2">
      <c r="A2" s="2" t="inlineStr">
        <is>
          <t>Estado</t>
        </is>
      </c>
      <c r="B2" s="2" t="inlineStr">
        <is>
          <t>Registros</t>
        </is>
      </c>
      <c r="C2" s="2" t="inlineStr">
        <is>
          <t>Proporción</t>
        </is>
      </c>
      <c r="E2" s="2" t="inlineStr">
        <is>
          <t>Indicador</t>
        </is>
      </c>
      <c r="F2" s="2" t="inlineStr">
        <is>
          <t>Valor</t>
        </is>
      </c>
    </row>
    <row r="3">
      <c r="A3" s="3" t="inlineStr">
        <is>
          <t>Recibido</t>
        </is>
      </c>
      <c r="B3" s="4">
        <f>COUNTIF(Reparaciones!$F$2:$F$111,A3)</f>
        <v/>
      </c>
      <c r="C3" s="5">
        <f>IFERROR(B3/$B$13,0)</f>
        <v/>
      </c>
      <c r="E3" s="3" t="inlineStr">
        <is>
          <t>Registros activos</t>
        </is>
      </c>
      <c r="F3" s="6">
        <f>COUNTIFS(Reparaciones!$A$2:$A$111,"&lt;&gt;",Reparaciones!$F$2:$F$111,"&lt;&gt;Entregado",Reparaciones!$F$2:$F$111,"&lt;&gt;Cancelado")</f>
        <v/>
      </c>
    </row>
    <row r="4">
      <c r="A4" s="7" t="inlineStr">
        <is>
          <t>En revisión</t>
        </is>
      </c>
      <c r="B4" s="8">
        <f>COUNTIF(Reparaciones!$F$2:$F$111,A4)</f>
        <v/>
      </c>
      <c r="C4" s="9">
        <f>IFERROR(B4/$B$13,0)</f>
        <v/>
      </c>
      <c r="E4" s="7" t="inlineStr">
        <is>
          <t>Seguimientos con atraso</t>
        </is>
      </c>
      <c r="F4" s="6">
        <f>COUNTIF(Reparaciones!$P$2:$P$111,"Acción vencida")+COUNTIF(Reparaciones!$P$2:$P$111,"Compromiso vencido")+COUNTIF(Reparaciones!$P$2:$P$111,"Sin actualización")</f>
        <v/>
      </c>
    </row>
    <row r="5">
      <c r="A5" s="3" t="inlineStr">
        <is>
          <t>Espera autorización</t>
        </is>
      </c>
      <c r="B5" s="4">
        <f>COUNTIF(Reparaciones!$F$2:$F$111,A5)</f>
        <v/>
      </c>
      <c r="C5" s="5">
        <f>IFERROR(B5/$B$13,0)</f>
        <v/>
      </c>
      <c r="E5" s="3" t="inlineStr">
        <is>
          <t>Acciones próximas</t>
        </is>
      </c>
      <c r="F5" s="6">
        <f>COUNTIF(Reparaciones!$P$2:$P$111,"Acción próxima")</f>
        <v/>
      </c>
    </row>
    <row r="6">
      <c r="A6" s="7" t="inlineStr">
        <is>
          <t>Espera refacción</t>
        </is>
      </c>
      <c r="B6" s="8">
        <f>COUNTIF(Reparaciones!$F$2:$F$111,A6)</f>
        <v/>
      </c>
      <c r="C6" s="9">
        <f>IFERROR(B6/$B$13,0)</f>
        <v/>
      </c>
    </row>
    <row r="7">
      <c r="A7" s="3" t="inlineStr">
        <is>
          <t>En reparación</t>
        </is>
      </c>
      <c r="B7" s="4">
        <f>COUNTIF(Reparaciones!$F$2:$F$111,A7)</f>
        <v/>
      </c>
      <c r="C7" s="5">
        <f>IFERROR(B7/$B$13,0)</f>
        <v/>
      </c>
      <c r="E7" s="10" t="inlineStr">
        <is>
          <t>Fecha de cálculo</t>
        </is>
      </c>
      <c r="F7" s="11">
        <f>TODAY()</f>
        <v/>
      </c>
    </row>
    <row r="8">
      <c r="A8" s="7" t="inlineStr">
        <is>
          <t>Control de calidad</t>
        </is>
      </c>
      <c r="B8" s="8">
        <f>COUNTIF(Reparaciones!$F$2:$F$111,A8)</f>
        <v/>
      </c>
      <c r="C8" s="9">
        <f>IFERROR(B8/$B$13,0)</f>
        <v/>
      </c>
    </row>
    <row r="9" ht="92" customHeight="1">
      <c r="A9" s="3" t="inlineStr">
        <is>
          <t>Listo para entrega</t>
        </is>
      </c>
      <c r="B9" s="4">
        <f>COUNTIF(Reparaciones!$F$2:$F$111,A9)</f>
        <v/>
      </c>
      <c r="C9" s="5">
        <f>IFERROR(B9/$B$13,0)</f>
        <v/>
      </c>
      <c r="E9" s="2" t="inlineStr">
        <is>
          <t>Alcance</t>
        </is>
      </c>
      <c r="F9" s="12" t="inlineStr">
        <is>
          <t>Control administrativo con datos ficticios. No sustituye órdenes de trabajo ni realiza diagnósticos, cotizaciones, facturación, asesoría fiscal o legal, certificaciones o promesas de fecha de entrega. No contiene macros, vínculos externos, sincronización ni datos personales reales.</t>
        </is>
      </c>
    </row>
    <row r="10">
      <c r="A10" s="7" t="inlineStr">
        <is>
          <t>Entregado</t>
        </is>
      </c>
      <c r="B10" s="8">
        <f>COUNTIF(Reparaciones!$F$2:$F$111,A10)</f>
        <v/>
      </c>
      <c r="C10" s="9">
        <f>IFERROR(B10/$B$13,0)</f>
        <v/>
      </c>
    </row>
    <row r="11">
      <c r="A11" s="3" t="inlineStr">
        <is>
          <t>Cancelado</t>
        </is>
      </c>
      <c r="B11" s="4">
        <f>COUNTIF(Reparaciones!$F$2:$F$111,A11)</f>
        <v/>
      </c>
      <c r="C11" s="5">
        <f>IFERROR(B11/$B$13,0)</f>
        <v/>
      </c>
    </row>
    <row r="12"/>
    <row r="13">
      <c r="A13" s="13" t="inlineStr">
        <is>
          <t>Total con folio</t>
        </is>
      </c>
      <c r="B13" s="13">
        <f>COUNTIF(Reparaciones!$A$2:$A$111,"&lt;&gt;")</f>
        <v/>
      </c>
      <c r="C13" s="13" t="n"/>
    </row>
  </sheetData>
  <mergeCells count="1">
    <mergeCell ref="A1:F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E7C86"/>
    <outlinePr summaryBelow="1" summaryRight="1"/>
    <pageSetUpPr/>
  </sheetPr>
  <dimension ref="A1:Q1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7" customWidth="1" min="2" max="2"/>
    <col width="21" customWidth="1" min="3" max="3"/>
    <col width="17" customWidth="1" min="4" max="4"/>
    <col width="30" customWidth="1" min="5" max="5"/>
    <col width="22" customWidth="1" min="6" max="6"/>
    <col width="18" customWidth="1" min="7" max="7"/>
    <col width="12" customWidth="1" min="8" max="8"/>
    <col width="21" customWidth="1" min="9" max="9"/>
    <col width="19" customWidth="1" min="10" max="10"/>
    <col width="30" customWidth="1" min="11" max="11"/>
    <col width="22" customWidth="1" min="12" max="12"/>
    <col width="17" customWidth="1" min="13" max="13"/>
    <col width="13" customWidth="1" min="14" max="14"/>
    <col width="20" customWidth="1" min="15" max="15"/>
    <col width="24" customWidth="1" min="16" max="16"/>
    <col width="38" customWidth="1" min="17" max="17"/>
  </cols>
  <sheetData>
    <row r="1" ht="42" customHeight="1">
      <c r="A1" s="14" t="inlineStr">
        <is>
          <t>Folio</t>
        </is>
      </c>
      <c r="B1" s="14" t="inlineStr">
        <is>
          <t>Fecha de recepción</t>
        </is>
      </c>
      <c r="C1" s="14" t="inlineStr">
        <is>
          <t>Referencia del vehículo</t>
        </is>
      </c>
      <c r="D1" s="14" t="inlineStr">
        <is>
          <t>Cliente o alias</t>
        </is>
      </c>
      <c r="E1" s="14" t="inlineStr">
        <is>
          <t>Servicio solicitado</t>
        </is>
      </c>
      <c r="F1" s="14" t="inlineStr">
        <is>
          <t>Estado</t>
        </is>
      </c>
      <c r="G1" s="14" t="inlineStr">
        <is>
          <t>Responsable</t>
        </is>
      </c>
      <c r="H1" s="14" t="inlineStr">
        <is>
          <t>Prioridad</t>
        </is>
      </c>
      <c r="I1" s="14" t="inlineStr">
        <is>
          <t>Fecha compromiso interna</t>
        </is>
      </c>
      <c r="J1" s="14" t="inlineStr">
        <is>
          <t>Última actualización</t>
        </is>
      </c>
      <c r="K1" s="14" t="inlineStr">
        <is>
          <t>Próxima acción</t>
        </is>
      </c>
      <c r="L1" s="14" t="inlineStr">
        <is>
          <t>Fecha de próxima acción</t>
        </is>
      </c>
      <c r="M1" s="14" t="inlineStr">
        <is>
          <t>Fecha de cierre</t>
        </is>
      </c>
      <c r="N1" s="14" t="inlineStr">
        <is>
          <t>Días abiertos</t>
        </is>
      </c>
      <c r="O1" s="14" t="inlineStr">
        <is>
          <t>Días sin actualización</t>
        </is>
      </c>
      <c r="P1" s="14" t="inlineStr">
        <is>
          <t>Alerta</t>
        </is>
      </c>
      <c r="Q1" s="14" t="inlineStr">
        <is>
          <t>Observaciones</t>
        </is>
      </c>
    </row>
    <row r="2" ht="31" customHeight="1">
      <c r="A2" s="15" t="inlineStr">
        <is>
          <t>DEMO-001</t>
        </is>
      </c>
      <c r="B2" s="16" t="n">
        <v>46266</v>
      </c>
      <c r="C2" s="15" t="inlineStr">
        <is>
          <t>VEH-FIC-001</t>
        </is>
      </c>
      <c r="D2" s="17" t="inlineStr">
        <is>
          <t>Alias A</t>
        </is>
      </c>
      <c r="E2" s="17" t="inlineStr">
        <is>
          <t>Ingreso administrativo y revisión inicial</t>
        </is>
      </c>
      <c r="F2" s="15" t="inlineStr">
        <is>
          <t>Recibido</t>
        </is>
      </c>
      <c r="G2" s="15" t="inlineStr">
        <is>
          <t>Recepción 1</t>
        </is>
      </c>
      <c r="H2" s="15" t="inlineStr">
        <is>
          <t>Normal</t>
        </is>
      </c>
      <c r="I2" s="16" t="n">
        <v>46277</v>
      </c>
      <c r="J2" s="16" t="n">
        <v>46273</v>
      </c>
      <c r="K2" s="17" t="inlineStr">
        <is>
          <t>Asignar revisión interna</t>
        </is>
      </c>
      <c r="L2" s="16" t="n">
        <v>46274</v>
      </c>
      <c r="M2" s="16" t="n"/>
      <c r="N2" s="18">
        <f>IF(A2="","",IFERROR(IF(OR(F2="Entregado",F2="Cancelado"),M2-B2,TODAY()-B2),""))</f>
        <v/>
      </c>
      <c r="O2" s="18">
        <f>IF(A2="","",IFERROR(IF(J2="","",TODAY()-J2),""))</f>
        <v/>
      </c>
      <c r="P2" s="4">
        <f>IF(A2="","",IF(F2="","Falta estado",IF(AND(OR(F2="Entregado",F2="Cancelado"),M2=""),"Falta fecha de cierre",IF(AND(NOT(OR(F2="Entregado",F2="Cancelado")),M2&lt;&gt;""),"Cierre inconsistente",IF(OR(F2="Entregado",F2="Cancelado"),"Cerrado",IF(AND(L2&lt;&gt;"",L2&lt;TODAY()),"Acción vencida",IF(AND(I2&lt;&gt;"",I2&lt;TODAY()),"Compromiso vencido",IF(AND(O2&lt;&gt;"",O2&gt;'Catálogos'!$H$2),"Sin actualización",IF(AND(L2&lt;&gt;"",L2&lt;=TODAY()+'Catálogos'!$H$3),"Acción próxima","En seguimiento")))))))))</f>
        <v/>
      </c>
      <c r="Q2" s="17" t="inlineStr">
        <is>
          <t>Ejemplo ficticio para mostrar una acción próxima.</t>
        </is>
      </c>
    </row>
    <row r="3" ht="31" customHeight="1">
      <c r="A3" s="15" t="inlineStr">
        <is>
          <t>DEMO-002</t>
        </is>
      </c>
      <c r="B3" s="16" t="n">
        <v>46267</v>
      </c>
      <c r="C3" s="15" t="inlineStr">
        <is>
          <t>VEH-FIC-002</t>
        </is>
      </c>
      <c r="D3" s="17" t="inlineStr">
        <is>
          <t>Alias B</t>
        </is>
      </c>
      <c r="E3" s="17" t="inlineStr">
        <is>
          <t>Seguimiento de revisión operativa</t>
        </is>
      </c>
      <c r="F3" s="15" t="inlineStr">
        <is>
          <t>En revisión</t>
        </is>
      </c>
      <c r="G3" s="15" t="inlineStr">
        <is>
          <t>Técnico A</t>
        </is>
      </c>
      <c r="H3" s="15" t="inlineStr">
        <is>
          <t>Urgente</t>
        </is>
      </c>
      <c r="I3" s="16" t="n">
        <v>46275</v>
      </c>
      <c r="J3" s="16" t="n">
        <v>46273</v>
      </c>
      <c r="K3" s="17" t="inlineStr">
        <is>
          <t>Confirmar avance interno</t>
        </is>
      </c>
      <c r="L3" s="16" t="n">
        <v>46273</v>
      </c>
      <c r="M3" s="16" t="n"/>
      <c r="N3" s="19">
        <f>IF(A3="","",IFERROR(IF(OR(F3="Entregado",F3="Cancelado"),M3-B3,TODAY()-B3),""))</f>
        <v/>
      </c>
      <c r="O3" s="19">
        <f>IF(A3="","",IFERROR(IF(J3="","",TODAY()-J3),""))</f>
        <v/>
      </c>
      <c r="P3" s="8">
        <f>IF(A3="","",IF(F3="","Falta estado",IF(AND(OR(F3="Entregado",F3="Cancelado"),M3=""),"Falta fecha de cierre",IF(AND(NOT(OR(F3="Entregado",F3="Cancelado")),M3&lt;&gt;""),"Cierre inconsistente",IF(OR(F3="Entregado",F3="Cancelado"),"Cerrado",IF(AND(L3&lt;&gt;"",L3&lt;TODAY()),"Acción vencida",IF(AND(I3&lt;&gt;"",I3&lt;TODAY()),"Compromiso vencido",IF(AND(O3&lt;&gt;"",O3&gt;'Catálogos'!$H$2),"Sin actualización",IF(AND(L3&lt;&gt;"",L3&lt;=TODAY()+'Catálogos'!$H$3),"Acción próxima","En seguimiento")))))))))</f>
        <v/>
      </c>
      <c r="Q3" s="17" t="inlineStr">
        <is>
          <t>Ejemplo ficticio con acción administrativa vencida.</t>
        </is>
      </c>
    </row>
    <row r="4" ht="31" customHeight="1">
      <c r="A4" s="15" t="inlineStr">
        <is>
          <t>DEMO-003</t>
        </is>
      </c>
      <c r="B4" s="16" t="n">
        <v>46268</v>
      </c>
      <c r="C4" s="15" t="inlineStr">
        <is>
          <t>VEH-FIC-003</t>
        </is>
      </c>
      <c r="D4" s="17" t="inlineStr">
        <is>
          <t>Alias C</t>
        </is>
      </c>
      <c r="E4" s="17" t="inlineStr">
        <is>
          <t>Registro de autorización pendiente</t>
        </is>
      </c>
      <c r="F4" s="15" t="inlineStr">
        <is>
          <t>Espera autorización</t>
        </is>
      </c>
      <c r="G4" s="15" t="inlineStr">
        <is>
          <t>Coordinación</t>
        </is>
      </c>
      <c r="H4" s="15" t="inlineStr">
        <is>
          <t>Normal</t>
        </is>
      </c>
      <c r="I4" s="16" t="n">
        <v>46273</v>
      </c>
      <c r="J4" s="16" t="n">
        <v>46273</v>
      </c>
      <c r="K4" s="17" t="inlineStr">
        <is>
          <t>Registrar respuesta pendiente</t>
        </is>
      </c>
      <c r="L4" s="16" t="n">
        <v>46275</v>
      </c>
      <c r="M4" s="16" t="n"/>
      <c r="N4" s="18">
        <f>IF(A4="","",IFERROR(IF(OR(F4="Entregado",F4="Cancelado"),M4-B4,TODAY()-B4),""))</f>
        <v/>
      </c>
      <c r="O4" s="18">
        <f>IF(A4="","",IFERROR(IF(J4="","",TODAY()-J4),""))</f>
        <v/>
      </c>
      <c r="P4" s="4">
        <f>IF(A4="","",IF(F4="","Falta estado",IF(AND(OR(F4="Entregado",F4="Cancelado"),M4=""),"Falta fecha de cierre",IF(AND(NOT(OR(F4="Entregado",F4="Cancelado")),M4&lt;&gt;""),"Cierre inconsistente",IF(OR(F4="Entregado",F4="Cancelado"),"Cerrado",IF(AND(L4&lt;&gt;"",L4&lt;TODAY()),"Acción vencida",IF(AND(I4&lt;&gt;"",I4&lt;TODAY()),"Compromiso vencido",IF(AND(O4&lt;&gt;"",O4&gt;'Catálogos'!$H$2),"Sin actualización",IF(AND(L4&lt;&gt;"",L4&lt;=TODAY()+'Catálogos'!$H$3),"Acción próxima","En seguimiento")))))))))</f>
        <v/>
      </c>
      <c r="Q4" s="17" t="inlineStr">
        <is>
          <t>Ejemplo ficticio con compromiso interno vencido.</t>
        </is>
      </c>
    </row>
    <row r="5" ht="31" customHeight="1">
      <c r="A5" s="15" t="inlineStr">
        <is>
          <t>DEMO-004</t>
        </is>
      </c>
      <c r="B5" s="16" t="n">
        <v>46269</v>
      </c>
      <c r="C5" s="15" t="inlineStr">
        <is>
          <t>VEH-FIC-004</t>
        </is>
      </c>
      <c r="D5" s="17" t="inlineStr">
        <is>
          <t>Alias D</t>
        </is>
      </c>
      <c r="E5" s="17" t="inlineStr">
        <is>
          <t>Control administrativo de refacción pendiente</t>
        </is>
      </c>
      <c r="F5" s="15" t="inlineStr">
        <is>
          <t>Espera refacción</t>
        </is>
      </c>
      <c r="G5" s="15" t="inlineStr">
        <is>
          <t>Recepción 2</t>
        </is>
      </c>
      <c r="H5" s="15" t="inlineStr">
        <is>
          <t>Baja</t>
        </is>
      </c>
      <c r="I5" s="16" t="n">
        <v>46280</v>
      </c>
      <c r="J5" s="16" t="n">
        <v>46270</v>
      </c>
      <c r="K5" s="17" t="inlineStr">
        <is>
          <t>Solicitar actualización de disponibilidad</t>
        </is>
      </c>
      <c r="L5" s="16" t="n">
        <v>46277</v>
      </c>
      <c r="M5" s="16" t="n"/>
      <c r="N5" s="19">
        <f>IF(A5="","",IFERROR(IF(OR(F5="Entregado",F5="Cancelado"),M5-B5,TODAY()-B5),""))</f>
        <v/>
      </c>
      <c r="O5" s="19">
        <f>IF(A5="","",IFERROR(IF(J5="","",TODAY()-J5),""))</f>
        <v/>
      </c>
      <c r="P5" s="8">
        <f>IF(A5="","",IF(F5="","Falta estado",IF(AND(OR(F5="Entregado",F5="Cancelado"),M5=""),"Falta fecha de cierre",IF(AND(NOT(OR(F5="Entregado",F5="Cancelado")),M5&lt;&gt;""),"Cierre inconsistente",IF(OR(F5="Entregado",F5="Cancelado"),"Cerrado",IF(AND(L5&lt;&gt;"",L5&lt;TODAY()),"Acción vencida",IF(AND(I5&lt;&gt;"",I5&lt;TODAY()),"Compromiso vencido",IF(AND(O5&lt;&gt;"",O5&gt;'Catálogos'!$H$2),"Sin actualización",IF(AND(L5&lt;&gt;"",L5&lt;=TODAY()+'Catálogos'!$H$3),"Acción próxima","En seguimiento")))))))))</f>
        <v/>
      </c>
      <c r="Q5" s="17" t="inlineStr">
        <is>
          <t>Ejemplo ficticio sin actualización reciente.</t>
        </is>
      </c>
    </row>
    <row r="6" ht="31" customHeight="1">
      <c r="A6" s="15" t="inlineStr">
        <is>
          <t>DEMO-005</t>
        </is>
      </c>
      <c r="B6" s="16" t="n">
        <v>46270</v>
      </c>
      <c r="C6" s="15" t="inlineStr">
        <is>
          <t>VEH-FIC-005</t>
        </is>
      </c>
      <c r="D6" s="17" t="inlineStr">
        <is>
          <t>Alias E</t>
        </is>
      </c>
      <c r="E6" s="17" t="inlineStr">
        <is>
          <t>Seguimiento de reparación autorizada</t>
        </is>
      </c>
      <c r="F6" s="15" t="inlineStr">
        <is>
          <t>En reparación</t>
        </is>
      </c>
      <c r="G6" s="15" t="inlineStr">
        <is>
          <t>Técnico B</t>
        </is>
      </c>
      <c r="H6" s="15" t="inlineStr">
        <is>
          <t>Urgente</t>
        </is>
      </c>
      <c r="I6" s="16" t="n">
        <v>46279</v>
      </c>
      <c r="J6" s="16" t="n">
        <v>46274</v>
      </c>
      <c r="K6" s="17" t="inlineStr">
        <is>
          <t>Confirmar avance de etapa</t>
        </is>
      </c>
      <c r="L6" s="16" t="n">
        <v>46275</v>
      </c>
      <c r="M6" s="16" t="n"/>
      <c r="N6" s="18">
        <f>IF(A6="","",IFERROR(IF(OR(F6="Entregado",F6="Cancelado"),M6-B6,TODAY()-B6),""))</f>
        <v/>
      </c>
      <c r="O6" s="18">
        <f>IF(A6="","",IFERROR(IF(J6="","",TODAY()-J6),""))</f>
        <v/>
      </c>
      <c r="P6" s="4">
        <f>IF(A6="","",IF(F6="","Falta estado",IF(AND(OR(F6="Entregado",F6="Cancelado"),M6=""),"Falta fecha de cierre",IF(AND(NOT(OR(F6="Entregado",F6="Cancelado")),M6&lt;&gt;""),"Cierre inconsistente",IF(OR(F6="Entregado",F6="Cancelado"),"Cerrado",IF(AND(L6&lt;&gt;"",L6&lt;TODAY()),"Acción vencida",IF(AND(I6&lt;&gt;"",I6&lt;TODAY()),"Compromiso vencido",IF(AND(O6&lt;&gt;"",O6&gt;'Catálogos'!$H$2),"Sin actualización",IF(AND(L6&lt;&gt;"",L6&lt;=TODAY()+'Catálogos'!$H$3),"Acción próxima","En seguimiento")))))))))</f>
        <v/>
      </c>
      <c r="Q6" s="17" t="inlineStr">
        <is>
          <t>Ejemplo ficticio de prioridad urgente.</t>
        </is>
      </c>
    </row>
    <row r="7" ht="31" customHeight="1">
      <c r="A7" s="15" t="inlineStr">
        <is>
          <t>DEMO-006</t>
        </is>
      </c>
      <c r="B7" s="16" t="n">
        <v>46271</v>
      </c>
      <c r="C7" s="15" t="inlineStr">
        <is>
          <t>VEH-FIC-006</t>
        </is>
      </c>
      <c r="D7" s="17" t="inlineStr">
        <is>
          <t>Alias F</t>
        </is>
      </c>
      <c r="E7" s="17" t="inlineStr">
        <is>
          <t>Registro de control de calidad</t>
        </is>
      </c>
      <c r="F7" s="15" t="inlineStr">
        <is>
          <t>Control de calidad</t>
        </is>
      </c>
      <c r="G7" s="15" t="inlineStr">
        <is>
          <t>Técnico A</t>
        </is>
      </c>
      <c r="H7" s="15" t="inlineStr">
        <is>
          <t>Normal</t>
        </is>
      </c>
      <c r="I7" s="16" t="n">
        <v>46276</v>
      </c>
      <c r="J7" s="16" t="n">
        <v>46272</v>
      </c>
      <c r="K7" s="17" t="inlineStr">
        <is>
          <t>Registrar resultado administrativo</t>
        </is>
      </c>
      <c r="L7" s="16" t="n">
        <v>46276</v>
      </c>
      <c r="M7" s="16" t="n"/>
      <c r="N7" s="19">
        <f>IF(A7="","",IFERROR(IF(OR(F7="Entregado",F7="Cancelado"),M7-B7,TODAY()-B7),""))</f>
        <v/>
      </c>
      <c r="O7" s="19">
        <f>IF(A7="","",IFERROR(IF(J7="","",TODAY()-J7),""))</f>
        <v/>
      </c>
      <c r="P7" s="8">
        <f>IF(A7="","",IF(F7="","Falta estado",IF(AND(OR(F7="Entregado",F7="Cancelado"),M7=""),"Falta fecha de cierre",IF(AND(NOT(OR(F7="Entregado",F7="Cancelado")),M7&lt;&gt;""),"Cierre inconsistente",IF(OR(F7="Entregado",F7="Cancelado"),"Cerrado",IF(AND(L7&lt;&gt;"",L7&lt;TODAY()),"Acción vencida",IF(AND(I7&lt;&gt;"",I7&lt;TODAY()),"Compromiso vencido",IF(AND(O7&lt;&gt;"",O7&gt;'Catálogos'!$H$2),"Sin actualización",IF(AND(L7&lt;&gt;"",L7&lt;=TODAY()+'Catálogos'!$H$3),"Acción próxima","En seguimiento")))))))))</f>
        <v/>
      </c>
      <c r="Q7" s="17" t="inlineStr">
        <is>
          <t>Ejemplo ficticio en seguimiento normal.</t>
        </is>
      </c>
    </row>
    <row r="8" ht="31" customHeight="1">
      <c r="A8" s="15" t="inlineStr">
        <is>
          <t>DEMO-007</t>
        </is>
      </c>
      <c r="B8" s="16" t="n">
        <v>46272</v>
      </c>
      <c r="C8" s="15" t="inlineStr">
        <is>
          <t>VEH-FIC-007</t>
        </is>
      </c>
      <c r="D8" s="17" t="inlineStr">
        <is>
          <t>Alias G</t>
        </is>
      </c>
      <c r="E8" s="17" t="inlineStr">
        <is>
          <t>Preparación administrativa de entrega</t>
        </is>
      </c>
      <c r="F8" s="15" t="inlineStr">
        <is>
          <t>Listo para entrega</t>
        </is>
      </c>
      <c r="G8" s="15" t="inlineStr">
        <is>
          <t>Recepción 1</t>
        </is>
      </c>
      <c r="H8" s="15" t="inlineStr">
        <is>
          <t>Normal</t>
        </is>
      </c>
      <c r="I8" s="16" t="n">
        <v>46275</v>
      </c>
      <c r="J8" s="16" t="n">
        <v>46273</v>
      </c>
      <c r="K8" s="17" t="inlineStr">
        <is>
          <t>Coordinar contacto con alias</t>
        </is>
      </c>
      <c r="L8" s="16" t="n">
        <v>46275</v>
      </c>
      <c r="M8" s="16" t="n"/>
      <c r="N8" s="18">
        <f>IF(A8="","",IFERROR(IF(OR(F8="Entregado",F8="Cancelado"),M8-B8,TODAY()-B8),""))</f>
        <v/>
      </c>
      <c r="O8" s="18">
        <f>IF(A8="","",IFERROR(IF(J8="","",TODAY()-J8),""))</f>
        <v/>
      </c>
      <c r="P8" s="4">
        <f>IF(A8="","",IF(F8="","Falta estado",IF(AND(OR(F8="Entregado",F8="Cancelado"),M8=""),"Falta fecha de cierre",IF(AND(NOT(OR(F8="Entregado",F8="Cancelado")),M8&lt;&gt;""),"Cierre inconsistente",IF(OR(F8="Entregado",F8="Cancelado"),"Cerrado",IF(AND(L8&lt;&gt;"",L8&lt;TODAY()),"Acción vencida",IF(AND(I8&lt;&gt;"",I8&lt;TODAY()),"Compromiso vencido",IF(AND(O8&lt;&gt;"",O8&gt;'Catálogos'!$H$2),"Sin actualización",IF(AND(L8&lt;&gt;"",L8&lt;=TODAY()+'Catálogos'!$H$3),"Acción próxima","En seguimiento")))))))))</f>
        <v/>
      </c>
      <c r="Q8" s="17" t="inlineStr">
        <is>
          <t>Ejemplo ficticio listo para entrega.</t>
        </is>
      </c>
    </row>
    <row r="9" ht="31" customHeight="1">
      <c r="A9" s="15" t="inlineStr">
        <is>
          <t>DEMO-008</t>
        </is>
      </c>
      <c r="B9" s="16" t="n">
        <v>46262</v>
      </c>
      <c r="C9" s="15" t="inlineStr">
        <is>
          <t>VEH-FIC-008</t>
        </is>
      </c>
      <c r="D9" s="17" t="inlineStr">
        <is>
          <t>Alias H</t>
        </is>
      </c>
      <c r="E9" s="17" t="inlineStr">
        <is>
          <t>Cierre administrativo de servicio</t>
        </is>
      </c>
      <c r="F9" s="15" t="inlineStr">
        <is>
          <t>Entregado</t>
        </is>
      </c>
      <c r="G9" s="15" t="inlineStr">
        <is>
          <t>Recepción 2</t>
        </is>
      </c>
      <c r="H9" s="15" t="inlineStr">
        <is>
          <t>Normal</t>
        </is>
      </c>
      <c r="I9" s="16" t="n">
        <v>46270</v>
      </c>
      <c r="J9" s="16" t="n">
        <v>46270</v>
      </c>
      <c r="K9" s="17" t="inlineStr">
        <is>
          <t>Archivar registro concluido</t>
        </is>
      </c>
      <c r="L9" s="16" t="n"/>
      <c r="M9" s="16" t="n">
        <v>46270</v>
      </c>
      <c r="N9" s="19">
        <f>IF(A9="","",IFERROR(IF(OR(F9="Entregado",F9="Cancelado"),M9-B9,TODAY()-B9),""))</f>
        <v/>
      </c>
      <c r="O9" s="19">
        <f>IF(A9="","",IFERROR(IF(J9="","",TODAY()-J9),""))</f>
        <v/>
      </c>
      <c r="P9" s="8">
        <f>IF(A9="","",IF(F9="","Falta estado",IF(AND(OR(F9="Entregado",F9="Cancelado"),M9=""),"Falta fecha de cierre",IF(AND(NOT(OR(F9="Entregado",F9="Cancelado")),M9&lt;&gt;""),"Cierre inconsistente",IF(OR(F9="Entregado",F9="Cancelado"),"Cerrado",IF(AND(L9&lt;&gt;"",L9&lt;TODAY()),"Acción vencida",IF(AND(I9&lt;&gt;"",I9&lt;TODAY()),"Compromiso vencido",IF(AND(O9&lt;&gt;"",O9&gt;'Catálogos'!$H$2),"Sin actualización",IF(AND(L9&lt;&gt;"",L9&lt;=TODAY()+'Catálogos'!$H$3),"Acción próxima","En seguimiento")))))))))</f>
        <v/>
      </c>
      <c r="Q9" s="17" t="inlineStr">
        <is>
          <t>Ejemplo ficticio cerrado como entregado.</t>
        </is>
      </c>
    </row>
    <row r="10" ht="31" customHeight="1">
      <c r="A10" s="15" t="inlineStr">
        <is>
          <t>DEMO-009</t>
        </is>
      </c>
      <c r="B10" s="16" t="n">
        <v>46264</v>
      </c>
      <c r="C10" s="15" t="inlineStr">
        <is>
          <t>VEH-FIC-009</t>
        </is>
      </c>
      <c r="D10" s="17" t="inlineStr">
        <is>
          <t>Alias I</t>
        </is>
      </c>
      <c r="E10" s="17" t="inlineStr">
        <is>
          <t>Cancelación administrativa de servicio</t>
        </is>
      </c>
      <c r="F10" s="15" t="inlineStr">
        <is>
          <t>Cancelado</t>
        </is>
      </c>
      <c r="G10" s="15" t="inlineStr">
        <is>
          <t>Coordinación</t>
        </is>
      </c>
      <c r="H10" s="15" t="inlineStr">
        <is>
          <t>Normal</t>
        </is>
      </c>
      <c r="I10" s="16" t="n"/>
      <c r="J10" s="16" t="n">
        <v>46267</v>
      </c>
      <c r="K10" s="17" t="inlineStr">
        <is>
          <t>Archivar cancelación</t>
        </is>
      </c>
      <c r="L10" s="16" t="n"/>
      <c r="M10" s="16" t="n">
        <v>46267</v>
      </c>
      <c r="N10" s="18">
        <f>IF(A10="","",IFERROR(IF(OR(F10="Entregado",F10="Cancelado"),M10-B10,TODAY()-B10),""))</f>
        <v/>
      </c>
      <c r="O10" s="18">
        <f>IF(A10="","",IFERROR(IF(J10="","",TODAY()-J10),""))</f>
        <v/>
      </c>
      <c r="P10" s="4">
        <f>IF(A10="","",IF(F10="","Falta estado",IF(AND(OR(F10="Entregado",F10="Cancelado"),M10=""),"Falta fecha de cierre",IF(AND(NOT(OR(F10="Entregado",F10="Cancelado")),M10&lt;&gt;""),"Cierre inconsistente",IF(OR(F10="Entregado",F10="Cancelado"),"Cerrado",IF(AND(L10&lt;&gt;"",L10&lt;TODAY()),"Acción vencida",IF(AND(I10&lt;&gt;"",I10&lt;TODAY()),"Compromiso vencido",IF(AND(O10&lt;&gt;"",O10&gt;'Catálogos'!$H$2),"Sin actualización",IF(AND(L10&lt;&gt;"",L10&lt;=TODAY()+'Catálogos'!$H$3),"Acción próxima","En seguimiento")))))))))</f>
        <v/>
      </c>
      <c r="Q10" s="17" t="inlineStr">
        <is>
          <t>Ejemplo ficticio cerrado por cancelación.</t>
        </is>
      </c>
    </row>
    <row r="11" ht="31" customHeight="1">
      <c r="A11" s="15" t="inlineStr">
        <is>
          <t>DEMO-010</t>
        </is>
      </c>
      <c r="B11" s="16" t="n">
        <v>46266</v>
      </c>
      <c r="C11" s="15" t="inlineStr">
        <is>
          <t>VEH-FIC-010</t>
        </is>
      </c>
      <c r="D11" s="17" t="inlineStr">
        <is>
          <t>Alias J</t>
        </is>
      </c>
      <c r="E11" s="17" t="inlineStr">
        <is>
          <t>Seguimiento de reparación interna</t>
        </is>
      </c>
      <c r="F11" s="15" t="inlineStr">
        <is>
          <t>En reparación</t>
        </is>
      </c>
      <c r="G11" s="15" t="inlineStr">
        <is>
          <t>Técnico B</t>
        </is>
      </c>
      <c r="H11" s="15" t="inlineStr">
        <is>
          <t>Normal</t>
        </is>
      </c>
      <c r="I11" s="16" t="n">
        <v>46278</v>
      </c>
      <c r="J11" s="16" t="n"/>
      <c r="K11" s="17" t="inlineStr">
        <is>
          <t>Confirmar actualización interna</t>
        </is>
      </c>
      <c r="L11" s="16" t="n">
        <v>46276</v>
      </c>
      <c r="M11" s="16" t="n"/>
      <c r="N11" s="19">
        <f>IF(A11="","",IFERROR(IF(OR(F11="Entregado",F11="Cancelado"),M11-B11,TODAY()-B11),""))</f>
        <v/>
      </c>
      <c r="O11" s="19">
        <f>IF(A11="","",IFERROR(IF(J11="","",TODAY()-J11),""))</f>
        <v/>
      </c>
      <c r="P11" s="8">
        <f>IF(A11="","",IF(F11="","Falta estado",IF(AND(OR(F11="Entregado",F11="Cancelado"),M11=""),"Falta fecha de cierre",IF(AND(NOT(OR(F11="Entregado",F11="Cancelado")),M11&lt;&gt;""),"Cierre inconsistente",IF(OR(F11="Entregado",F11="Cancelado"),"Cerrado",IF(AND(L11&lt;&gt;"",L11&lt;TODAY()),"Acción vencida",IF(AND(I11&lt;&gt;"",I11&lt;TODAY()),"Compromiso vencido",IF(AND(O11&lt;&gt;"",O11&gt;'Catálogos'!$H$2),"Sin actualización",IF(AND(L11&lt;&gt;"",L11&lt;=TODAY()+'Catálogos'!$H$3),"Acción próxima","En seguimiento")))))))))</f>
        <v/>
      </c>
      <c r="Q11" s="17" t="inlineStr">
        <is>
          <t>Ejemplo ficticio con actualización opcional vacía.</t>
        </is>
      </c>
    </row>
    <row r="12" ht="31" customHeight="1">
      <c r="A12" s="15" t="n"/>
      <c r="B12" s="16" t="n"/>
      <c r="C12" s="15" t="n"/>
      <c r="D12" s="17" t="n"/>
      <c r="E12" s="17" t="n"/>
      <c r="F12" s="15" t="n"/>
      <c r="G12" s="15" t="n"/>
      <c r="H12" s="15" t="n"/>
      <c r="I12" s="16" t="n"/>
      <c r="J12" s="16" t="n"/>
      <c r="K12" s="17" t="n"/>
      <c r="L12" s="16" t="n"/>
      <c r="M12" s="16" t="n"/>
      <c r="N12" s="18">
        <f>IF(A12="","",IFERROR(IF(OR(F12="Entregado",F12="Cancelado"),M12-B12,TODAY()-B12),""))</f>
        <v/>
      </c>
      <c r="O12" s="18">
        <f>IF(A12="","",IFERROR(IF(J12="","",TODAY()-J12),""))</f>
        <v/>
      </c>
      <c r="P12" s="4">
        <f>IF(A12="","",IF(F12="","Falta estado",IF(AND(OR(F12="Entregado",F12="Cancelado"),M12=""),"Falta fecha de cierre",IF(AND(NOT(OR(F12="Entregado",F12="Cancelado")),M12&lt;&gt;""),"Cierre inconsistente",IF(OR(F12="Entregado",F12="Cancelado"),"Cerrado",IF(AND(L12&lt;&gt;"",L12&lt;TODAY()),"Acción vencida",IF(AND(I12&lt;&gt;"",I12&lt;TODAY()),"Compromiso vencido",IF(AND(O12&lt;&gt;"",O12&gt;'Catálogos'!$H$2),"Sin actualización",IF(AND(L12&lt;&gt;"",L12&lt;=TODAY()+'Catálogos'!$H$3),"Acción próxima","En seguimiento")))))))))</f>
        <v/>
      </c>
      <c r="Q12" s="17" t="n"/>
    </row>
    <row r="13" ht="31" customHeight="1">
      <c r="A13" s="15" t="n"/>
      <c r="B13" s="16" t="n"/>
      <c r="C13" s="15" t="n"/>
      <c r="D13" s="17" t="n"/>
      <c r="E13" s="17" t="n"/>
      <c r="F13" s="15" t="n"/>
      <c r="G13" s="15" t="n"/>
      <c r="H13" s="15" t="n"/>
      <c r="I13" s="16" t="n"/>
      <c r="J13" s="16" t="n"/>
      <c r="K13" s="17" t="n"/>
      <c r="L13" s="16" t="n"/>
      <c r="M13" s="16" t="n"/>
      <c r="N13" s="19">
        <f>IF(A13="","",IFERROR(IF(OR(F13="Entregado",F13="Cancelado"),M13-B13,TODAY()-B13),""))</f>
        <v/>
      </c>
      <c r="O13" s="19">
        <f>IF(A13="","",IFERROR(IF(J13="","",TODAY()-J13),""))</f>
        <v/>
      </c>
      <c r="P13" s="8">
        <f>IF(A13="","",IF(F13="","Falta estado",IF(AND(OR(F13="Entregado",F13="Cancelado"),M13=""),"Falta fecha de cierre",IF(AND(NOT(OR(F13="Entregado",F13="Cancelado")),M13&lt;&gt;""),"Cierre inconsistente",IF(OR(F13="Entregado",F13="Cancelado"),"Cerrado",IF(AND(L13&lt;&gt;"",L13&lt;TODAY()),"Acción vencida",IF(AND(I13&lt;&gt;"",I13&lt;TODAY()),"Compromiso vencido",IF(AND(O13&lt;&gt;"",O13&gt;'Catálogos'!$H$2),"Sin actualización",IF(AND(L13&lt;&gt;"",L13&lt;=TODAY()+'Catálogos'!$H$3),"Acción próxima","En seguimiento")))))))))</f>
        <v/>
      </c>
      <c r="Q13" s="17" t="n"/>
    </row>
    <row r="14" ht="31" customHeight="1">
      <c r="A14" s="15" t="n"/>
      <c r="B14" s="16" t="n"/>
      <c r="C14" s="15" t="n"/>
      <c r="D14" s="17" t="n"/>
      <c r="E14" s="17" t="n"/>
      <c r="F14" s="15" t="n"/>
      <c r="G14" s="15" t="n"/>
      <c r="H14" s="15" t="n"/>
      <c r="I14" s="16" t="n"/>
      <c r="J14" s="16" t="n"/>
      <c r="K14" s="17" t="n"/>
      <c r="L14" s="16" t="n"/>
      <c r="M14" s="16" t="n"/>
      <c r="N14" s="18">
        <f>IF(A14="","",IFERROR(IF(OR(F14="Entregado",F14="Cancelado"),M14-B14,TODAY()-B14),""))</f>
        <v/>
      </c>
      <c r="O14" s="18">
        <f>IF(A14="","",IFERROR(IF(J14="","",TODAY()-J14),""))</f>
        <v/>
      </c>
      <c r="P14" s="4">
        <f>IF(A14="","",IF(F14="","Falta estado",IF(AND(OR(F14="Entregado",F14="Cancelado"),M14=""),"Falta fecha de cierre",IF(AND(NOT(OR(F14="Entregado",F14="Cancelado")),M14&lt;&gt;""),"Cierre inconsistente",IF(OR(F14="Entregado",F14="Cancelado"),"Cerrado",IF(AND(L14&lt;&gt;"",L14&lt;TODAY()),"Acción vencida",IF(AND(I14&lt;&gt;"",I14&lt;TODAY()),"Compromiso vencido",IF(AND(O14&lt;&gt;"",O14&gt;'Catálogos'!$H$2),"Sin actualización",IF(AND(L14&lt;&gt;"",L14&lt;=TODAY()+'Catálogos'!$H$3),"Acción próxima","En seguimiento")))))))))</f>
        <v/>
      </c>
      <c r="Q14" s="17" t="n"/>
    </row>
    <row r="15" ht="31" customHeight="1">
      <c r="A15" s="15" t="n"/>
      <c r="B15" s="16" t="n"/>
      <c r="C15" s="15" t="n"/>
      <c r="D15" s="17" t="n"/>
      <c r="E15" s="17" t="n"/>
      <c r="F15" s="15" t="n"/>
      <c r="G15" s="15" t="n"/>
      <c r="H15" s="15" t="n"/>
      <c r="I15" s="16" t="n"/>
      <c r="J15" s="16" t="n"/>
      <c r="K15" s="17" t="n"/>
      <c r="L15" s="16" t="n"/>
      <c r="M15" s="16" t="n"/>
      <c r="N15" s="19">
        <f>IF(A15="","",IFERROR(IF(OR(F15="Entregado",F15="Cancelado"),M15-B15,TODAY()-B15),""))</f>
        <v/>
      </c>
      <c r="O15" s="19">
        <f>IF(A15="","",IFERROR(IF(J15="","",TODAY()-J15),""))</f>
        <v/>
      </c>
      <c r="P15" s="8">
        <f>IF(A15="","",IF(F15="","Falta estado",IF(AND(OR(F15="Entregado",F15="Cancelado"),M15=""),"Falta fecha de cierre",IF(AND(NOT(OR(F15="Entregado",F15="Cancelado")),M15&lt;&gt;""),"Cierre inconsistente",IF(OR(F15="Entregado",F15="Cancelado"),"Cerrado",IF(AND(L15&lt;&gt;"",L15&lt;TODAY()),"Acción vencida",IF(AND(I15&lt;&gt;"",I15&lt;TODAY()),"Compromiso vencido",IF(AND(O15&lt;&gt;"",O15&gt;'Catálogos'!$H$2),"Sin actualización",IF(AND(L15&lt;&gt;"",L15&lt;=TODAY()+'Catálogos'!$H$3),"Acción próxima","En seguimiento")))))))))</f>
        <v/>
      </c>
      <c r="Q15" s="17" t="n"/>
    </row>
    <row r="16" ht="31" customHeight="1">
      <c r="A16" s="15" t="n"/>
      <c r="B16" s="16" t="n"/>
      <c r="C16" s="15" t="n"/>
      <c r="D16" s="17" t="n"/>
      <c r="E16" s="17" t="n"/>
      <c r="F16" s="15" t="n"/>
      <c r="G16" s="15" t="n"/>
      <c r="H16" s="15" t="n"/>
      <c r="I16" s="16" t="n"/>
      <c r="J16" s="16" t="n"/>
      <c r="K16" s="17" t="n"/>
      <c r="L16" s="16" t="n"/>
      <c r="M16" s="16" t="n"/>
      <c r="N16" s="18">
        <f>IF(A16="","",IFERROR(IF(OR(F16="Entregado",F16="Cancelado"),M16-B16,TODAY()-B16),""))</f>
        <v/>
      </c>
      <c r="O16" s="18">
        <f>IF(A16="","",IFERROR(IF(J16="","",TODAY()-J16),""))</f>
        <v/>
      </c>
      <c r="P16" s="4">
        <f>IF(A16="","",IF(F16="","Falta estado",IF(AND(OR(F16="Entregado",F16="Cancelado"),M16=""),"Falta fecha de cierre",IF(AND(NOT(OR(F16="Entregado",F16="Cancelado")),M16&lt;&gt;""),"Cierre inconsistente",IF(OR(F16="Entregado",F16="Cancelado"),"Cerrado",IF(AND(L16&lt;&gt;"",L16&lt;TODAY()),"Acción vencida",IF(AND(I16&lt;&gt;"",I16&lt;TODAY()),"Compromiso vencido",IF(AND(O16&lt;&gt;"",O16&gt;'Catálogos'!$H$2),"Sin actualización",IF(AND(L16&lt;&gt;"",L16&lt;=TODAY()+'Catálogos'!$H$3),"Acción próxima","En seguimiento")))))))))</f>
        <v/>
      </c>
      <c r="Q16" s="17" t="n"/>
    </row>
    <row r="17" ht="31" customHeight="1">
      <c r="A17" s="15" t="n"/>
      <c r="B17" s="16" t="n"/>
      <c r="C17" s="15" t="n"/>
      <c r="D17" s="17" t="n"/>
      <c r="E17" s="17" t="n"/>
      <c r="F17" s="15" t="n"/>
      <c r="G17" s="15" t="n"/>
      <c r="H17" s="15" t="n"/>
      <c r="I17" s="16" t="n"/>
      <c r="J17" s="16" t="n"/>
      <c r="K17" s="17" t="n"/>
      <c r="L17" s="16" t="n"/>
      <c r="M17" s="16" t="n"/>
      <c r="N17" s="19">
        <f>IF(A17="","",IFERROR(IF(OR(F17="Entregado",F17="Cancelado"),M17-B17,TODAY()-B17),""))</f>
        <v/>
      </c>
      <c r="O17" s="19">
        <f>IF(A17="","",IFERROR(IF(J17="","",TODAY()-J17),""))</f>
        <v/>
      </c>
      <c r="P17" s="8">
        <f>IF(A17="","",IF(F17="","Falta estado",IF(AND(OR(F17="Entregado",F17="Cancelado"),M17=""),"Falta fecha de cierre",IF(AND(NOT(OR(F17="Entregado",F17="Cancelado")),M17&lt;&gt;""),"Cierre inconsistente",IF(OR(F17="Entregado",F17="Cancelado"),"Cerrado",IF(AND(L17&lt;&gt;"",L17&lt;TODAY()),"Acción vencida",IF(AND(I17&lt;&gt;"",I17&lt;TODAY()),"Compromiso vencido",IF(AND(O17&lt;&gt;"",O17&gt;'Catálogos'!$H$2),"Sin actualización",IF(AND(L17&lt;&gt;"",L17&lt;=TODAY()+'Catálogos'!$H$3),"Acción próxima","En seguimiento")))))))))</f>
        <v/>
      </c>
      <c r="Q17" s="17" t="n"/>
    </row>
    <row r="18" ht="31" customHeight="1">
      <c r="A18" s="15" t="n"/>
      <c r="B18" s="16" t="n"/>
      <c r="C18" s="15" t="n"/>
      <c r="D18" s="17" t="n"/>
      <c r="E18" s="17" t="n"/>
      <c r="F18" s="15" t="n"/>
      <c r="G18" s="15" t="n"/>
      <c r="H18" s="15" t="n"/>
      <c r="I18" s="16" t="n"/>
      <c r="J18" s="16" t="n"/>
      <c r="K18" s="17" t="n"/>
      <c r="L18" s="16" t="n"/>
      <c r="M18" s="16" t="n"/>
      <c r="N18" s="18">
        <f>IF(A18="","",IFERROR(IF(OR(F18="Entregado",F18="Cancelado"),M18-B18,TODAY()-B18),""))</f>
        <v/>
      </c>
      <c r="O18" s="18">
        <f>IF(A18="","",IFERROR(IF(J18="","",TODAY()-J18),""))</f>
        <v/>
      </c>
      <c r="P18" s="4">
        <f>IF(A18="","",IF(F18="","Falta estado",IF(AND(OR(F18="Entregado",F18="Cancelado"),M18=""),"Falta fecha de cierre",IF(AND(NOT(OR(F18="Entregado",F18="Cancelado")),M18&lt;&gt;""),"Cierre inconsistente",IF(OR(F18="Entregado",F18="Cancelado"),"Cerrado",IF(AND(L18&lt;&gt;"",L18&lt;TODAY()),"Acción vencida",IF(AND(I18&lt;&gt;"",I18&lt;TODAY()),"Compromiso vencido",IF(AND(O18&lt;&gt;"",O18&gt;'Catálogos'!$H$2),"Sin actualización",IF(AND(L18&lt;&gt;"",L18&lt;=TODAY()+'Catálogos'!$H$3),"Acción próxima","En seguimiento")))))))))</f>
        <v/>
      </c>
      <c r="Q18" s="17" t="n"/>
    </row>
    <row r="19" ht="31" customHeight="1">
      <c r="A19" s="15" t="n"/>
      <c r="B19" s="16" t="n"/>
      <c r="C19" s="15" t="n"/>
      <c r="D19" s="17" t="n"/>
      <c r="E19" s="17" t="n"/>
      <c r="F19" s="15" t="n"/>
      <c r="G19" s="15" t="n"/>
      <c r="H19" s="15" t="n"/>
      <c r="I19" s="16" t="n"/>
      <c r="J19" s="16" t="n"/>
      <c r="K19" s="17" t="n"/>
      <c r="L19" s="16" t="n"/>
      <c r="M19" s="16" t="n"/>
      <c r="N19" s="19">
        <f>IF(A19="","",IFERROR(IF(OR(F19="Entregado",F19="Cancelado"),M19-B19,TODAY()-B19),""))</f>
        <v/>
      </c>
      <c r="O19" s="19">
        <f>IF(A19="","",IFERROR(IF(J19="","",TODAY()-J19),""))</f>
        <v/>
      </c>
      <c r="P19" s="8">
        <f>IF(A19="","",IF(F19="","Falta estado",IF(AND(OR(F19="Entregado",F19="Cancelado"),M19=""),"Falta fecha de cierre",IF(AND(NOT(OR(F19="Entregado",F19="Cancelado")),M19&lt;&gt;""),"Cierre inconsistente",IF(OR(F19="Entregado",F19="Cancelado"),"Cerrado",IF(AND(L19&lt;&gt;"",L19&lt;TODAY()),"Acción vencida",IF(AND(I19&lt;&gt;"",I19&lt;TODAY()),"Compromiso vencido",IF(AND(O19&lt;&gt;"",O19&gt;'Catálogos'!$H$2),"Sin actualización",IF(AND(L19&lt;&gt;"",L19&lt;=TODAY()+'Catálogos'!$H$3),"Acción próxima","En seguimiento")))))))))</f>
        <v/>
      </c>
      <c r="Q19" s="17" t="n"/>
    </row>
    <row r="20" ht="31" customHeight="1">
      <c r="A20" s="15" t="n"/>
      <c r="B20" s="16" t="n"/>
      <c r="C20" s="15" t="n"/>
      <c r="D20" s="17" t="n"/>
      <c r="E20" s="17" t="n"/>
      <c r="F20" s="15" t="n"/>
      <c r="G20" s="15" t="n"/>
      <c r="H20" s="15" t="n"/>
      <c r="I20" s="16" t="n"/>
      <c r="J20" s="16" t="n"/>
      <c r="K20" s="17" t="n"/>
      <c r="L20" s="16" t="n"/>
      <c r="M20" s="16" t="n"/>
      <c r="N20" s="18">
        <f>IF(A20="","",IFERROR(IF(OR(F20="Entregado",F20="Cancelado"),M20-B20,TODAY()-B20),""))</f>
        <v/>
      </c>
      <c r="O20" s="18">
        <f>IF(A20="","",IFERROR(IF(J20="","",TODAY()-J20),""))</f>
        <v/>
      </c>
      <c r="P20" s="4">
        <f>IF(A20="","",IF(F20="","Falta estado",IF(AND(OR(F20="Entregado",F20="Cancelado"),M20=""),"Falta fecha de cierre",IF(AND(NOT(OR(F20="Entregado",F20="Cancelado")),M20&lt;&gt;""),"Cierre inconsistente",IF(OR(F20="Entregado",F20="Cancelado"),"Cerrado",IF(AND(L20&lt;&gt;"",L20&lt;TODAY()),"Acción vencida",IF(AND(I20&lt;&gt;"",I20&lt;TODAY()),"Compromiso vencido",IF(AND(O20&lt;&gt;"",O20&gt;'Catálogos'!$H$2),"Sin actualización",IF(AND(L20&lt;&gt;"",L20&lt;=TODAY()+'Catálogos'!$H$3),"Acción próxima","En seguimiento")))))))))</f>
        <v/>
      </c>
      <c r="Q20" s="17" t="n"/>
    </row>
    <row r="21" ht="31" customHeight="1">
      <c r="A21" s="15" t="n"/>
      <c r="B21" s="16" t="n"/>
      <c r="C21" s="15" t="n"/>
      <c r="D21" s="17" t="n"/>
      <c r="E21" s="17" t="n"/>
      <c r="F21" s="15" t="n"/>
      <c r="G21" s="15" t="n"/>
      <c r="H21" s="15" t="n"/>
      <c r="I21" s="16" t="n"/>
      <c r="J21" s="16" t="n"/>
      <c r="K21" s="17" t="n"/>
      <c r="L21" s="16" t="n"/>
      <c r="M21" s="16" t="n"/>
      <c r="N21" s="19">
        <f>IF(A21="","",IFERROR(IF(OR(F21="Entregado",F21="Cancelado"),M21-B21,TODAY()-B21),""))</f>
        <v/>
      </c>
      <c r="O21" s="19">
        <f>IF(A21="","",IFERROR(IF(J21="","",TODAY()-J21),""))</f>
        <v/>
      </c>
      <c r="P21" s="8">
        <f>IF(A21="","",IF(F21="","Falta estado",IF(AND(OR(F21="Entregado",F21="Cancelado"),M21=""),"Falta fecha de cierre",IF(AND(NOT(OR(F21="Entregado",F21="Cancelado")),M21&lt;&gt;""),"Cierre inconsistente",IF(OR(F21="Entregado",F21="Cancelado"),"Cerrado",IF(AND(L21&lt;&gt;"",L21&lt;TODAY()),"Acción vencida",IF(AND(I21&lt;&gt;"",I21&lt;TODAY()),"Compromiso vencido",IF(AND(O21&lt;&gt;"",O21&gt;'Catálogos'!$H$2),"Sin actualización",IF(AND(L21&lt;&gt;"",L21&lt;=TODAY()+'Catálogos'!$H$3),"Acción próxima","En seguimiento")))))))))</f>
        <v/>
      </c>
      <c r="Q21" s="17" t="n"/>
    </row>
    <row r="22" ht="31" customHeight="1">
      <c r="A22" s="15" t="n"/>
      <c r="B22" s="16" t="n"/>
      <c r="C22" s="15" t="n"/>
      <c r="D22" s="17" t="n"/>
      <c r="E22" s="17" t="n"/>
      <c r="F22" s="15" t="n"/>
      <c r="G22" s="15" t="n"/>
      <c r="H22" s="15" t="n"/>
      <c r="I22" s="16" t="n"/>
      <c r="J22" s="16" t="n"/>
      <c r="K22" s="17" t="n"/>
      <c r="L22" s="16" t="n"/>
      <c r="M22" s="16" t="n"/>
      <c r="N22" s="18">
        <f>IF(A22="","",IFERROR(IF(OR(F22="Entregado",F22="Cancelado"),M22-B22,TODAY()-B22),""))</f>
        <v/>
      </c>
      <c r="O22" s="18">
        <f>IF(A22="","",IFERROR(IF(J22="","",TODAY()-J22),""))</f>
        <v/>
      </c>
      <c r="P22" s="4">
        <f>IF(A22="","",IF(F22="","Falta estado",IF(AND(OR(F22="Entregado",F22="Cancelado"),M22=""),"Falta fecha de cierre",IF(AND(NOT(OR(F22="Entregado",F22="Cancelado")),M22&lt;&gt;""),"Cierre inconsistente",IF(OR(F22="Entregado",F22="Cancelado"),"Cerrado",IF(AND(L22&lt;&gt;"",L22&lt;TODAY()),"Acción vencida",IF(AND(I22&lt;&gt;"",I22&lt;TODAY()),"Compromiso vencido",IF(AND(O22&lt;&gt;"",O22&gt;'Catálogos'!$H$2),"Sin actualización",IF(AND(L22&lt;&gt;"",L22&lt;=TODAY()+'Catálogos'!$H$3),"Acción próxima","En seguimiento")))))))))</f>
        <v/>
      </c>
      <c r="Q22" s="17" t="n"/>
    </row>
    <row r="23" ht="31" customHeight="1">
      <c r="A23" s="15" t="n"/>
      <c r="B23" s="16" t="n"/>
      <c r="C23" s="15" t="n"/>
      <c r="D23" s="17" t="n"/>
      <c r="E23" s="17" t="n"/>
      <c r="F23" s="15" t="n"/>
      <c r="G23" s="15" t="n"/>
      <c r="H23" s="15" t="n"/>
      <c r="I23" s="16" t="n"/>
      <c r="J23" s="16" t="n"/>
      <c r="K23" s="17" t="n"/>
      <c r="L23" s="16" t="n"/>
      <c r="M23" s="16" t="n"/>
      <c r="N23" s="19">
        <f>IF(A23="","",IFERROR(IF(OR(F23="Entregado",F23="Cancelado"),M23-B23,TODAY()-B23),""))</f>
        <v/>
      </c>
      <c r="O23" s="19">
        <f>IF(A23="","",IFERROR(IF(J23="","",TODAY()-J23),""))</f>
        <v/>
      </c>
      <c r="P23" s="8">
        <f>IF(A23="","",IF(F23="","Falta estado",IF(AND(OR(F23="Entregado",F23="Cancelado"),M23=""),"Falta fecha de cierre",IF(AND(NOT(OR(F23="Entregado",F23="Cancelado")),M23&lt;&gt;""),"Cierre inconsistente",IF(OR(F23="Entregado",F23="Cancelado"),"Cerrado",IF(AND(L23&lt;&gt;"",L23&lt;TODAY()),"Acción vencida",IF(AND(I23&lt;&gt;"",I23&lt;TODAY()),"Compromiso vencido",IF(AND(O23&lt;&gt;"",O23&gt;'Catálogos'!$H$2),"Sin actualización",IF(AND(L23&lt;&gt;"",L23&lt;=TODAY()+'Catálogos'!$H$3),"Acción próxima","En seguimiento")))))))))</f>
        <v/>
      </c>
      <c r="Q23" s="17" t="n"/>
    </row>
    <row r="24" ht="31" customHeight="1">
      <c r="A24" s="15" t="n"/>
      <c r="B24" s="16" t="n"/>
      <c r="C24" s="15" t="n"/>
      <c r="D24" s="17" t="n"/>
      <c r="E24" s="17" t="n"/>
      <c r="F24" s="15" t="n"/>
      <c r="G24" s="15" t="n"/>
      <c r="H24" s="15" t="n"/>
      <c r="I24" s="16" t="n"/>
      <c r="J24" s="16" t="n"/>
      <c r="K24" s="17" t="n"/>
      <c r="L24" s="16" t="n"/>
      <c r="M24" s="16" t="n"/>
      <c r="N24" s="18">
        <f>IF(A24="","",IFERROR(IF(OR(F24="Entregado",F24="Cancelado"),M24-B24,TODAY()-B24),""))</f>
        <v/>
      </c>
      <c r="O24" s="18">
        <f>IF(A24="","",IFERROR(IF(J24="","",TODAY()-J24),""))</f>
        <v/>
      </c>
      <c r="P24" s="4">
        <f>IF(A24="","",IF(F24="","Falta estado",IF(AND(OR(F24="Entregado",F24="Cancelado"),M24=""),"Falta fecha de cierre",IF(AND(NOT(OR(F24="Entregado",F24="Cancelado")),M24&lt;&gt;""),"Cierre inconsistente",IF(OR(F24="Entregado",F24="Cancelado"),"Cerrado",IF(AND(L24&lt;&gt;"",L24&lt;TODAY()),"Acción vencida",IF(AND(I24&lt;&gt;"",I24&lt;TODAY()),"Compromiso vencido",IF(AND(O24&lt;&gt;"",O24&gt;'Catálogos'!$H$2),"Sin actualización",IF(AND(L24&lt;&gt;"",L24&lt;=TODAY()+'Catálogos'!$H$3),"Acción próxima","En seguimiento")))))))))</f>
        <v/>
      </c>
      <c r="Q24" s="17" t="n"/>
    </row>
    <row r="25" ht="31" customHeight="1">
      <c r="A25" s="15" t="n"/>
      <c r="B25" s="16" t="n"/>
      <c r="C25" s="15" t="n"/>
      <c r="D25" s="17" t="n"/>
      <c r="E25" s="17" t="n"/>
      <c r="F25" s="15" t="n"/>
      <c r="G25" s="15" t="n"/>
      <c r="H25" s="15" t="n"/>
      <c r="I25" s="16" t="n"/>
      <c r="J25" s="16" t="n"/>
      <c r="K25" s="17" t="n"/>
      <c r="L25" s="16" t="n"/>
      <c r="M25" s="16" t="n"/>
      <c r="N25" s="19">
        <f>IF(A25="","",IFERROR(IF(OR(F25="Entregado",F25="Cancelado"),M25-B25,TODAY()-B25),""))</f>
        <v/>
      </c>
      <c r="O25" s="19">
        <f>IF(A25="","",IFERROR(IF(J25="","",TODAY()-J25),""))</f>
        <v/>
      </c>
      <c r="P25" s="8">
        <f>IF(A25="","",IF(F25="","Falta estado",IF(AND(OR(F25="Entregado",F25="Cancelado"),M25=""),"Falta fecha de cierre",IF(AND(NOT(OR(F25="Entregado",F25="Cancelado")),M25&lt;&gt;""),"Cierre inconsistente",IF(OR(F25="Entregado",F25="Cancelado"),"Cerrado",IF(AND(L25&lt;&gt;"",L25&lt;TODAY()),"Acción vencida",IF(AND(I25&lt;&gt;"",I25&lt;TODAY()),"Compromiso vencido",IF(AND(O25&lt;&gt;"",O25&gt;'Catálogos'!$H$2),"Sin actualización",IF(AND(L25&lt;&gt;"",L25&lt;=TODAY()+'Catálogos'!$H$3),"Acción próxima","En seguimiento")))))))))</f>
        <v/>
      </c>
      <c r="Q25" s="17" t="n"/>
    </row>
    <row r="26" ht="31" customHeight="1">
      <c r="A26" s="15" t="n"/>
      <c r="B26" s="16" t="n"/>
      <c r="C26" s="15" t="n"/>
      <c r="D26" s="17" t="n"/>
      <c r="E26" s="17" t="n"/>
      <c r="F26" s="15" t="n"/>
      <c r="G26" s="15" t="n"/>
      <c r="H26" s="15" t="n"/>
      <c r="I26" s="16" t="n"/>
      <c r="J26" s="16" t="n"/>
      <c r="K26" s="17" t="n"/>
      <c r="L26" s="16" t="n"/>
      <c r="M26" s="16" t="n"/>
      <c r="N26" s="18">
        <f>IF(A26="","",IFERROR(IF(OR(F26="Entregado",F26="Cancelado"),M26-B26,TODAY()-B26),""))</f>
        <v/>
      </c>
      <c r="O26" s="18">
        <f>IF(A26="","",IFERROR(IF(J26="","",TODAY()-J26),""))</f>
        <v/>
      </c>
      <c r="P26" s="4">
        <f>IF(A26="","",IF(F26="","Falta estado",IF(AND(OR(F26="Entregado",F26="Cancelado"),M26=""),"Falta fecha de cierre",IF(AND(NOT(OR(F26="Entregado",F26="Cancelado")),M26&lt;&gt;""),"Cierre inconsistente",IF(OR(F26="Entregado",F26="Cancelado"),"Cerrado",IF(AND(L26&lt;&gt;"",L26&lt;TODAY()),"Acción vencida",IF(AND(I26&lt;&gt;"",I26&lt;TODAY()),"Compromiso vencido",IF(AND(O26&lt;&gt;"",O26&gt;'Catálogos'!$H$2),"Sin actualización",IF(AND(L26&lt;&gt;"",L26&lt;=TODAY()+'Catálogos'!$H$3),"Acción próxima","En seguimiento")))))))))</f>
        <v/>
      </c>
      <c r="Q26" s="17" t="n"/>
    </row>
    <row r="27" ht="31" customHeight="1">
      <c r="A27" s="15" t="n"/>
      <c r="B27" s="16" t="n"/>
      <c r="C27" s="15" t="n"/>
      <c r="D27" s="17" t="n"/>
      <c r="E27" s="17" t="n"/>
      <c r="F27" s="15" t="n"/>
      <c r="G27" s="15" t="n"/>
      <c r="H27" s="15" t="n"/>
      <c r="I27" s="16" t="n"/>
      <c r="J27" s="16" t="n"/>
      <c r="K27" s="17" t="n"/>
      <c r="L27" s="16" t="n"/>
      <c r="M27" s="16" t="n"/>
      <c r="N27" s="19">
        <f>IF(A27="","",IFERROR(IF(OR(F27="Entregado",F27="Cancelado"),M27-B27,TODAY()-B27),""))</f>
        <v/>
      </c>
      <c r="O27" s="19">
        <f>IF(A27="","",IFERROR(IF(J27="","",TODAY()-J27),""))</f>
        <v/>
      </c>
      <c r="P27" s="8">
        <f>IF(A27="","",IF(F27="","Falta estado",IF(AND(OR(F27="Entregado",F27="Cancelado"),M27=""),"Falta fecha de cierre",IF(AND(NOT(OR(F27="Entregado",F27="Cancelado")),M27&lt;&gt;""),"Cierre inconsistente",IF(OR(F27="Entregado",F27="Cancelado"),"Cerrado",IF(AND(L27&lt;&gt;"",L27&lt;TODAY()),"Acción vencida",IF(AND(I27&lt;&gt;"",I27&lt;TODAY()),"Compromiso vencido",IF(AND(O27&lt;&gt;"",O27&gt;'Catálogos'!$H$2),"Sin actualización",IF(AND(L27&lt;&gt;"",L27&lt;=TODAY()+'Catálogos'!$H$3),"Acción próxima","En seguimiento")))))))))</f>
        <v/>
      </c>
      <c r="Q27" s="17" t="n"/>
    </row>
    <row r="28" ht="31" customHeight="1">
      <c r="A28" s="15" t="n"/>
      <c r="B28" s="16" t="n"/>
      <c r="C28" s="15" t="n"/>
      <c r="D28" s="17" t="n"/>
      <c r="E28" s="17" t="n"/>
      <c r="F28" s="15" t="n"/>
      <c r="G28" s="15" t="n"/>
      <c r="H28" s="15" t="n"/>
      <c r="I28" s="16" t="n"/>
      <c r="J28" s="16" t="n"/>
      <c r="K28" s="17" t="n"/>
      <c r="L28" s="16" t="n"/>
      <c r="M28" s="16" t="n"/>
      <c r="N28" s="18">
        <f>IF(A28="","",IFERROR(IF(OR(F28="Entregado",F28="Cancelado"),M28-B28,TODAY()-B28),""))</f>
        <v/>
      </c>
      <c r="O28" s="18">
        <f>IF(A28="","",IFERROR(IF(J28="","",TODAY()-J28),""))</f>
        <v/>
      </c>
      <c r="P28" s="4">
        <f>IF(A28="","",IF(F28="","Falta estado",IF(AND(OR(F28="Entregado",F28="Cancelado"),M28=""),"Falta fecha de cierre",IF(AND(NOT(OR(F28="Entregado",F28="Cancelado")),M28&lt;&gt;""),"Cierre inconsistente",IF(OR(F28="Entregado",F28="Cancelado"),"Cerrado",IF(AND(L28&lt;&gt;"",L28&lt;TODAY()),"Acción vencida",IF(AND(I28&lt;&gt;"",I28&lt;TODAY()),"Compromiso vencido",IF(AND(O28&lt;&gt;"",O28&gt;'Catálogos'!$H$2),"Sin actualización",IF(AND(L28&lt;&gt;"",L28&lt;=TODAY()+'Catálogos'!$H$3),"Acción próxima","En seguimiento")))))))))</f>
        <v/>
      </c>
      <c r="Q28" s="17" t="n"/>
    </row>
    <row r="29" ht="31" customHeight="1">
      <c r="A29" s="15" t="n"/>
      <c r="B29" s="16" t="n"/>
      <c r="C29" s="15" t="n"/>
      <c r="D29" s="17" t="n"/>
      <c r="E29" s="17" t="n"/>
      <c r="F29" s="15" t="n"/>
      <c r="G29" s="15" t="n"/>
      <c r="H29" s="15" t="n"/>
      <c r="I29" s="16" t="n"/>
      <c r="J29" s="16" t="n"/>
      <c r="K29" s="17" t="n"/>
      <c r="L29" s="16" t="n"/>
      <c r="M29" s="16" t="n"/>
      <c r="N29" s="19">
        <f>IF(A29="","",IFERROR(IF(OR(F29="Entregado",F29="Cancelado"),M29-B29,TODAY()-B29),""))</f>
        <v/>
      </c>
      <c r="O29" s="19">
        <f>IF(A29="","",IFERROR(IF(J29="","",TODAY()-J29),""))</f>
        <v/>
      </c>
      <c r="P29" s="8">
        <f>IF(A29="","",IF(F29="","Falta estado",IF(AND(OR(F29="Entregado",F29="Cancelado"),M29=""),"Falta fecha de cierre",IF(AND(NOT(OR(F29="Entregado",F29="Cancelado")),M29&lt;&gt;""),"Cierre inconsistente",IF(OR(F29="Entregado",F29="Cancelado"),"Cerrado",IF(AND(L29&lt;&gt;"",L29&lt;TODAY()),"Acción vencida",IF(AND(I29&lt;&gt;"",I29&lt;TODAY()),"Compromiso vencido",IF(AND(O29&lt;&gt;"",O29&gt;'Catálogos'!$H$2),"Sin actualización",IF(AND(L29&lt;&gt;"",L29&lt;=TODAY()+'Catálogos'!$H$3),"Acción próxima","En seguimiento")))))))))</f>
        <v/>
      </c>
      <c r="Q29" s="17" t="n"/>
    </row>
    <row r="30" ht="31" customHeight="1">
      <c r="A30" s="15" t="n"/>
      <c r="B30" s="16" t="n"/>
      <c r="C30" s="15" t="n"/>
      <c r="D30" s="17" t="n"/>
      <c r="E30" s="17" t="n"/>
      <c r="F30" s="15" t="n"/>
      <c r="G30" s="15" t="n"/>
      <c r="H30" s="15" t="n"/>
      <c r="I30" s="16" t="n"/>
      <c r="J30" s="16" t="n"/>
      <c r="K30" s="17" t="n"/>
      <c r="L30" s="16" t="n"/>
      <c r="M30" s="16" t="n"/>
      <c r="N30" s="18">
        <f>IF(A30="","",IFERROR(IF(OR(F30="Entregado",F30="Cancelado"),M30-B30,TODAY()-B30),""))</f>
        <v/>
      </c>
      <c r="O30" s="18">
        <f>IF(A30="","",IFERROR(IF(J30="","",TODAY()-J30),""))</f>
        <v/>
      </c>
      <c r="P30" s="4">
        <f>IF(A30="","",IF(F30="","Falta estado",IF(AND(OR(F30="Entregado",F30="Cancelado"),M30=""),"Falta fecha de cierre",IF(AND(NOT(OR(F30="Entregado",F30="Cancelado")),M30&lt;&gt;""),"Cierre inconsistente",IF(OR(F30="Entregado",F30="Cancelado"),"Cerrado",IF(AND(L30&lt;&gt;"",L30&lt;TODAY()),"Acción vencida",IF(AND(I30&lt;&gt;"",I30&lt;TODAY()),"Compromiso vencido",IF(AND(O30&lt;&gt;"",O30&gt;'Catálogos'!$H$2),"Sin actualización",IF(AND(L30&lt;&gt;"",L30&lt;=TODAY()+'Catálogos'!$H$3),"Acción próxima","En seguimiento")))))))))</f>
        <v/>
      </c>
      <c r="Q30" s="17" t="n"/>
    </row>
    <row r="31" ht="31" customHeight="1">
      <c r="A31" s="15" t="n"/>
      <c r="B31" s="16" t="n"/>
      <c r="C31" s="15" t="n"/>
      <c r="D31" s="17" t="n"/>
      <c r="E31" s="17" t="n"/>
      <c r="F31" s="15" t="n"/>
      <c r="G31" s="15" t="n"/>
      <c r="H31" s="15" t="n"/>
      <c r="I31" s="16" t="n"/>
      <c r="J31" s="16" t="n"/>
      <c r="K31" s="17" t="n"/>
      <c r="L31" s="16" t="n"/>
      <c r="M31" s="16" t="n"/>
      <c r="N31" s="19">
        <f>IF(A31="","",IFERROR(IF(OR(F31="Entregado",F31="Cancelado"),M31-B31,TODAY()-B31),""))</f>
        <v/>
      </c>
      <c r="O31" s="19">
        <f>IF(A31="","",IFERROR(IF(J31="","",TODAY()-J31),""))</f>
        <v/>
      </c>
      <c r="P31" s="8">
        <f>IF(A31="","",IF(F31="","Falta estado",IF(AND(OR(F31="Entregado",F31="Cancelado"),M31=""),"Falta fecha de cierre",IF(AND(NOT(OR(F31="Entregado",F31="Cancelado")),M31&lt;&gt;""),"Cierre inconsistente",IF(OR(F31="Entregado",F31="Cancelado"),"Cerrado",IF(AND(L31&lt;&gt;"",L31&lt;TODAY()),"Acción vencida",IF(AND(I31&lt;&gt;"",I31&lt;TODAY()),"Compromiso vencido",IF(AND(O31&lt;&gt;"",O31&gt;'Catálogos'!$H$2),"Sin actualización",IF(AND(L31&lt;&gt;"",L31&lt;=TODAY()+'Catálogos'!$H$3),"Acción próxima","En seguimiento")))))))))</f>
        <v/>
      </c>
      <c r="Q31" s="17" t="n"/>
    </row>
    <row r="32" ht="31" customHeight="1">
      <c r="A32" s="15" t="n"/>
      <c r="B32" s="16" t="n"/>
      <c r="C32" s="15" t="n"/>
      <c r="D32" s="17" t="n"/>
      <c r="E32" s="17" t="n"/>
      <c r="F32" s="15" t="n"/>
      <c r="G32" s="15" t="n"/>
      <c r="H32" s="15" t="n"/>
      <c r="I32" s="16" t="n"/>
      <c r="J32" s="16" t="n"/>
      <c r="K32" s="17" t="n"/>
      <c r="L32" s="16" t="n"/>
      <c r="M32" s="16" t="n"/>
      <c r="N32" s="18">
        <f>IF(A32="","",IFERROR(IF(OR(F32="Entregado",F32="Cancelado"),M32-B32,TODAY()-B32),""))</f>
        <v/>
      </c>
      <c r="O32" s="18">
        <f>IF(A32="","",IFERROR(IF(J32="","",TODAY()-J32),""))</f>
        <v/>
      </c>
      <c r="P32" s="4">
        <f>IF(A32="","",IF(F32="","Falta estado",IF(AND(OR(F32="Entregado",F32="Cancelado"),M32=""),"Falta fecha de cierre",IF(AND(NOT(OR(F32="Entregado",F32="Cancelado")),M32&lt;&gt;""),"Cierre inconsistente",IF(OR(F32="Entregado",F32="Cancelado"),"Cerrado",IF(AND(L32&lt;&gt;"",L32&lt;TODAY()),"Acción vencida",IF(AND(I32&lt;&gt;"",I32&lt;TODAY()),"Compromiso vencido",IF(AND(O32&lt;&gt;"",O32&gt;'Catálogos'!$H$2),"Sin actualización",IF(AND(L32&lt;&gt;"",L32&lt;=TODAY()+'Catálogos'!$H$3),"Acción próxima","En seguimiento")))))))))</f>
        <v/>
      </c>
      <c r="Q32" s="17" t="n"/>
    </row>
    <row r="33" ht="31" customHeight="1">
      <c r="A33" s="15" t="n"/>
      <c r="B33" s="16" t="n"/>
      <c r="C33" s="15" t="n"/>
      <c r="D33" s="17" t="n"/>
      <c r="E33" s="17" t="n"/>
      <c r="F33" s="15" t="n"/>
      <c r="G33" s="15" t="n"/>
      <c r="H33" s="15" t="n"/>
      <c r="I33" s="16" t="n"/>
      <c r="J33" s="16" t="n"/>
      <c r="K33" s="17" t="n"/>
      <c r="L33" s="16" t="n"/>
      <c r="M33" s="16" t="n"/>
      <c r="N33" s="19">
        <f>IF(A33="","",IFERROR(IF(OR(F33="Entregado",F33="Cancelado"),M33-B33,TODAY()-B33),""))</f>
        <v/>
      </c>
      <c r="O33" s="19">
        <f>IF(A33="","",IFERROR(IF(J33="","",TODAY()-J33),""))</f>
        <v/>
      </c>
      <c r="P33" s="8">
        <f>IF(A33="","",IF(F33="","Falta estado",IF(AND(OR(F33="Entregado",F33="Cancelado"),M33=""),"Falta fecha de cierre",IF(AND(NOT(OR(F33="Entregado",F33="Cancelado")),M33&lt;&gt;""),"Cierre inconsistente",IF(OR(F33="Entregado",F33="Cancelado"),"Cerrado",IF(AND(L33&lt;&gt;"",L33&lt;TODAY()),"Acción vencida",IF(AND(I33&lt;&gt;"",I33&lt;TODAY()),"Compromiso vencido",IF(AND(O33&lt;&gt;"",O33&gt;'Catálogos'!$H$2),"Sin actualización",IF(AND(L33&lt;&gt;"",L33&lt;=TODAY()+'Catálogos'!$H$3),"Acción próxima","En seguimiento")))))))))</f>
        <v/>
      </c>
      <c r="Q33" s="17" t="n"/>
    </row>
    <row r="34" ht="31" customHeight="1">
      <c r="A34" s="15" t="n"/>
      <c r="B34" s="16" t="n"/>
      <c r="C34" s="15" t="n"/>
      <c r="D34" s="17" t="n"/>
      <c r="E34" s="17" t="n"/>
      <c r="F34" s="15" t="n"/>
      <c r="G34" s="15" t="n"/>
      <c r="H34" s="15" t="n"/>
      <c r="I34" s="16" t="n"/>
      <c r="J34" s="16" t="n"/>
      <c r="K34" s="17" t="n"/>
      <c r="L34" s="16" t="n"/>
      <c r="M34" s="16" t="n"/>
      <c r="N34" s="18">
        <f>IF(A34="","",IFERROR(IF(OR(F34="Entregado",F34="Cancelado"),M34-B34,TODAY()-B34),""))</f>
        <v/>
      </c>
      <c r="O34" s="18">
        <f>IF(A34="","",IFERROR(IF(J34="","",TODAY()-J34),""))</f>
        <v/>
      </c>
      <c r="P34" s="4">
        <f>IF(A34="","",IF(F34="","Falta estado",IF(AND(OR(F34="Entregado",F34="Cancelado"),M34=""),"Falta fecha de cierre",IF(AND(NOT(OR(F34="Entregado",F34="Cancelado")),M34&lt;&gt;""),"Cierre inconsistente",IF(OR(F34="Entregado",F34="Cancelado"),"Cerrado",IF(AND(L34&lt;&gt;"",L34&lt;TODAY()),"Acción vencida",IF(AND(I34&lt;&gt;"",I34&lt;TODAY()),"Compromiso vencido",IF(AND(O34&lt;&gt;"",O34&gt;'Catálogos'!$H$2),"Sin actualización",IF(AND(L34&lt;&gt;"",L34&lt;=TODAY()+'Catálogos'!$H$3),"Acción próxima","En seguimiento")))))))))</f>
        <v/>
      </c>
      <c r="Q34" s="17" t="n"/>
    </row>
    <row r="35" ht="31" customHeight="1">
      <c r="A35" s="15" t="n"/>
      <c r="B35" s="16" t="n"/>
      <c r="C35" s="15" t="n"/>
      <c r="D35" s="17" t="n"/>
      <c r="E35" s="17" t="n"/>
      <c r="F35" s="15" t="n"/>
      <c r="G35" s="15" t="n"/>
      <c r="H35" s="15" t="n"/>
      <c r="I35" s="16" t="n"/>
      <c r="J35" s="16" t="n"/>
      <c r="K35" s="17" t="n"/>
      <c r="L35" s="16" t="n"/>
      <c r="M35" s="16" t="n"/>
      <c r="N35" s="19">
        <f>IF(A35="","",IFERROR(IF(OR(F35="Entregado",F35="Cancelado"),M35-B35,TODAY()-B35),""))</f>
        <v/>
      </c>
      <c r="O35" s="19">
        <f>IF(A35="","",IFERROR(IF(J35="","",TODAY()-J35),""))</f>
        <v/>
      </c>
      <c r="P35" s="8">
        <f>IF(A35="","",IF(F35="","Falta estado",IF(AND(OR(F35="Entregado",F35="Cancelado"),M35=""),"Falta fecha de cierre",IF(AND(NOT(OR(F35="Entregado",F35="Cancelado")),M35&lt;&gt;""),"Cierre inconsistente",IF(OR(F35="Entregado",F35="Cancelado"),"Cerrado",IF(AND(L35&lt;&gt;"",L35&lt;TODAY()),"Acción vencida",IF(AND(I35&lt;&gt;"",I35&lt;TODAY()),"Compromiso vencido",IF(AND(O35&lt;&gt;"",O35&gt;'Catálogos'!$H$2),"Sin actualización",IF(AND(L35&lt;&gt;"",L35&lt;=TODAY()+'Catálogos'!$H$3),"Acción próxima","En seguimiento")))))))))</f>
        <v/>
      </c>
      <c r="Q35" s="17" t="n"/>
    </row>
    <row r="36" ht="31" customHeight="1">
      <c r="A36" s="15" t="n"/>
      <c r="B36" s="16" t="n"/>
      <c r="C36" s="15" t="n"/>
      <c r="D36" s="17" t="n"/>
      <c r="E36" s="17" t="n"/>
      <c r="F36" s="15" t="n"/>
      <c r="G36" s="15" t="n"/>
      <c r="H36" s="15" t="n"/>
      <c r="I36" s="16" t="n"/>
      <c r="J36" s="16" t="n"/>
      <c r="K36" s="17" t="n"/>
      <c r="L36" s="16" t="n"/>
      <c r="M36" s="16" t="n"/>
      <c r="N36" s="18">
        <f>IF(A36="","",IFERROR(IF(OR(F36="Entregado",F36="Cancelado"),M36-B36,TODAY()-B36),""))</f>
        <v/>
      </c>
      <c r="O36" s="18">
        <f>IF(A36="","",IFERROR(IF(J36="","",TODAY()-J36),""))</f>
        <v/>
      </c>
      <c r="P36" s="4">
        <f>IF(A36="","",IF(F36="","Falta estado",IF(AND(OR(F36="Entregado",F36="Cancelado"),M36=""),"Falta fecha de cierre",IF(AND(NOT(OR(F36="Entregado",F36="Cancelado")),M36&lt;&gt;""),"Cierre inconsistente",IF(OR(F36="Entregado",F36="Cancelado"),"Cerrado",IF(AND(L36&lt;&gt;"",L36&lt;TODAY()),"Acción vencida",IF(AND(I36&lt;&gt;"",I36&lt;TODAY()),"Compromiso vencido",IF(AND(O36&lt;&gt;"",O36&gt;'Catálogos'!$H$2),"Sin actualización",IF(AND(L36&lt;&gt;"",L36&lt;=TODAY()+'Catálogos'!$H$3),"Acción próxima","En seguimiento")))))))))</f>
        <v/>
      </c>
      <c r="Q36" s="17" t="n"/>
    </row>
    <row r="37" ht="31" customHeight="1">
      <c r="A37" s="15" t="n"/>
      <c r="B37" s="16" t="n"/>
      <c r="C37" s="15" t="n"/>
      <c r="D37" s="17" t="n"/>
      <c r="E37" s="17" t="n"/>
      <c r="F37" s="15" t="n"/>
      <c r="G37" s="15" t="n"/>
      <c r="H37" s="15" t="n"/>
      <c r="I37" s="16" t="n"/>
      <c r="J37" s="16" t="n"/>
      <c r="K37" s="17" t="n"/>
      <c r="L37" s="16" t="n"/>
      <c r="M37" s="16" t="n"/>
      <c r="N37" s="19">
        <f>IF(A37="","",IFERROR(IF(OR(F37="Entregado",F37="Cancelado"),M37-B37,TODAY()-B37),""))</f>
        <v/>
      </c>
      <c r="O37" s="19">
        <f>IF(A37="","",IFERROR(IF(J37="","",TODAY()-J37),""))</f>
        <v/>
      </c>
      <c r="P37" s="8">
        <f>IF(A37="","",IF(F37="","Falta estado",IF(AND(OR(F37="Entregado",F37="Cancelado"),M37=""),"Falta fecha de cierre",IF(AND(NOT(OR(F37="Entregado",F37="Cancelado")),M37&lt;&gt;""),"Cierre inconsistente",IF(OR(F37="Entregado",F37="Cancelado"),"Cerrado",IF(AND(L37&lt;&gt;"",L37&lt;TODAY()),"Acción vencida",IF(AND(I37&lt;&gt;"",I37&lt;TODAY()),"Compromiso vencido",IF(AND(O37&lt;&gt;"",O37&gt;'Catálogos'!$H$2),"Sin actualización",IF(AND(L37&lt;&gt;"",L37&lt;=TODAY()+'Catálogos'!$H$3),"Acción próxima","En seguimiento")))))))))</f>
        <v/>
      </c>
      <c r="Q37" s="17" t="n"/>
    </row>
    <row r="38" ht="31" customHeight="1">
      <c r="A38" s="15" t="n"/>
      <c r="B38" s="16" t="n"/>
      <c r="C38" s="15" t="n"/>
      <c r="D38" s="17" t="n"/>
      <c r="E38" s="17" t="n"/>
      <c r="F38" s="15" t="n"/>
      <c r="G38" s="15" t="n"/>
      <c r="H38" s="15" t="n"/>
      <c r="I38" s="16" t="n"/>
      <c r="J38" s="16" t="n"/>
      <c r="K38" s="17" t="n"/>
      <c r="L38" s="16" t="n"/>
      <c r="M38" s="16" t="n"/>
      <c r="N38" s="18">
        <f>IF(A38="","",IFERROR(IF(OR(F38="Entregado",F38="Cancelado"),M38-B38,TODAY()-B38),""))</f>
        <v/>
      </c>
      <c r="O38" s="18">
        <f>IF(A38="","",IFERROR(IF(J38="","",TODAY()-J38),""))</f>
        <v/>
      </c>
      <c r="P38" s="4">
        <f>IF(A38="","",IF(F38="","Falta estado",IF(AND(OR(F38="Entregado",F38="Cancelado"),M38=""),"Falta fecha de cierre",IF(AND(NOT(OR(F38="Entregado",F38="Cancelado")),M38&lt;&gt;""),"Cierre inconsistente",IF(OR(F38="Entregado",F38="Cancelado"),"Cerrado",IF(AND(L38&lt;&gt;"",L38&lt;TODAY()),"Acción vencida",IF(AND(I38&lt;&gt;"",I38&lt;TODAY()),"Compromiso vencido",IF(AND(O38&lt;&gt;"",O38&gt;'Catálogos'!$H$2),"Sin actualización",IF(AND(L38&lt;&gt;"",L38&lt;=TODAY()+'Catálogos'!$H$3),"Acción próxima","En seguimiento")))))))))</f>
        <v/>
      </c>
      <c r="Q38" s="17" t="n"/>
    </row>
    <row r="39" ht="31" customHeight="1">
      <c r="A39" s="15" t="n"/>
      <c r="B39" s="16" t="n"/>
      <c r="C39" s="15" t="n"/>
      <c r="D39" s="17" t="n"/>
      <c r="E39" s="17" t="n"/>
      <c r="F39" s="15" t="n"/>
      <c r="G39" s="15" t="n"/>
      <c r="H39" s="15" t="n"/>
      <c r="I39" s="16" t="n"/>
      <c r="J39" s="16" t="n"/>
      <c r="K39" s="17" t="n"/>
      <c r="L39" s="16" t="n"/>
      <c r="M39" s="16" t="n"/>
      <c r="N39" s="19">
        <f>IF(A39="","",IFERROR(IF(OR(F39="Entregado",F39="Cancelado"),M39-B39,TODAY()-B39),""))</f>
        <v/>
      </c>
      <c r="O39" s="19">
        <f>IF(A39="","",IFERROR(IF(J39="","",TODAY()-J39),""))</f>
        <v/>
      </c>
      <c r="P39" s="8">
        <f>IF(A39="","",IF(F39="","Falta estado",IF(AND(OR(F39="Entregado",F39="Cancelado"),M39=""),"Falta fecha de cierre",IF(AND(NOT(OR(F39="Entregado",F39="Cancelado")),M39&lt;&gt;""),"Cierre inconsistente",IF(OR(F39="Entregado",F39="Cancelado"),"Cerrado",IF(AND(L39&lt;&gt;"",L39&lt;TODAY()),"Acción vencida",IF(AND(I39&lt;&gt;"",I39&lt;TODAY()),"Compromiso vencido",IF(AND(O39&lt;&gt;"",O39&gt;'Catálogos'!$H$2),"Sin actualización",IF(AND(L39&lt;&gt;"",L39&lt;=TODAY()+'Catálogos'!$H$3),"Acción próxima","En seguimiento")))))))))</f>
        <v/>
      </c>
      <c r="Q39" s="17" t="n"/>
    </row>
    <row r="40" ht="31" customHeight="1">
      <c r="A40" s="15" t="n"/>
      <c r="B40" s="16" t="n"/>
      <c r="C40" s="15" t="n"/>
      <c r="D40" s="17" t="n"/>
      <c r="E40" s="17" t="n"/>
      <c r="F40" s="15" t="n"/>
      <c r="G40" s="15" t="n"/>
      <c r="H40" s="15" t="n"/>
      <c r="I40" s="16" t="n"/>
      <c r="J40" s="16" t="n"/>
      <c r="K40" s="17" t="n"/>
      <c r="L40" s="16" t="n"/>
      <c r="M40" s="16" t="n"/>
      <c r="N40" s="18">
        <f>IF(A40="","",IFERROR(IF(OR(F40="Entregado",F40="Cancelado"),M40-B40,TODAY()-B40),""))</f>
        <v/>
      </c>
      <c r="O40" s="18">
        <f>IF(A40="","",IFERROR(IF(J40="","",TODAY()-J40),""))</f>
        <v/>
      </c>
      <c r="P40" s="4">
        <f>IF(A40="","",IF(F40="","Falta estado",IF(AND(OR(F40="Entregado",F40="Cancelado"),M40=""),"Falta fecha de cierre",IF(AND(NOT(OR(F40="Entregado",F40="Cancelado")),M40&lt;&gt;""),"Cierre inconsistente",IF(OR(F40="Entregado",F40="Cancelado"),"Cerrado",IF(AND(L40&lt;&gt;"",L40&lt;TODAY()),"Acción vencida",IF(AND(I40&lt;&gt;"",I40&lt;TODAY()),"Compromiso vencido",IF(AND(O40&lt;&gt;"",O40&gt;'Catálogos'!$H$2),"Sin actualización",IF(AND(L40&lt;&gt;"",L40&lt;=TODAY()+'Catálogos'!$H$3),"Acción próxima","En seguimiento")))))))))</f>
        <v/>
      </c>
      <c r="Q40" s="17" t="n"/>
    </row>
    <row r="41" ht="31" customHeight="1">
      <c r="A41" s="15" t="n"/>
      <c r="B41" s="16" t="n"/>
      <c r="C41" s="15" t="n"/>
      <c r="D41" s="17" t="n"/>
      <c r="E41" s="17" t="n"/>
      <c r="F41" s="15" t="n"/>
      <c r="G41" s="15" t="n"/>
      <c r="H41" s="15" t="n"/>
      <c r="I41" s="16" t="n"/>
      <c r="J41" s="16" t="n"/>
      <c r="K41" s="17" t="n"/>
      <c r="L41" s="16" t="n"/>
      <c r="M41" s="16" t="n"/>
      <c r="N41" s="19">
        <f>IF(A41="","",IFERROR(IF(OR(F41="Entregado",F41="Cancelado"),M41-B41,TODAY()-B41),""))</f>
        <v/>
      </c>
      <c r="O41" s="19">
        <f>IF(A41="","",IFERROR(IF(J41="","",TODAY()-J41),""))</f>
        <v/>
      </c>
      <c r="P41" s="8">
        <f>IF(A41="","",IF(F41="","Falta estado",IF(AND(OR(F41="Entregado",F41="Cancelado"),M41=""),"Falta fecha de cierre",IF(AND(NOT(OR(F41="Entregado",F41="Cancelado")),M41&lt;&gt;""),"Cierre inconsistente",IF(OR(F41="Entregado",F41="Cancelado"),"Cerrado",IF(AND(L41&lt;&gt;"",L41&lt;TODAY()),"Acción vencida",IF(AND(I41&lt;&gt;"",I41&lt;TODAY()),"Compromiso vencido",IF(AND(O41&lt;&gt;"",O41&gt;'Catálogos'!$H$2),"Sin actualización",IF(AND(L41&lt;&gt;"",L41&lt;=TODAY()+'Catálogos'!$H$3),"Acción próxima","En seguimiento")))))))))</f>
        <v/>
      </c>
      <c r="Q41" s="17" t="n"/>
    </row>
    <row r="42" ht="31" customHeight="1">
      <c r="A42" s="15" t="n"/>
      <c r="B42" s="16" t="n"/>
      <c r="C42" s="15" t="n"/>
      <c r="D42" s="17" t="n"/>
      <c r="E42" s="17" t="n"/>
      <c r="F42" s="15" t="n"/>
      <c r="G42" s="15" t="n"/>
      <c r="H42" s="15" t="n"/>
      <c r="I42" s="16" t="n"/>
      <c r="J42" s="16" t="n"/>
      <c r="K42" s="17" t="n"/>
      <c r="L42" s="16" t="n"/>
      <c r="M42" s="16" t="n"/>
      <c r="N42" s="18">
        <f>IF(A42="","",IFERROR(IF(OR(F42="Entregado",F42="Cancelado"),M42-B42,TODAY()-B42),""))</f>
        <v/>
      </c>
      <c r="O42" s="18">
        <f>IF(A42="","",IFERROR(IF(J42="","",TODAY()-J42),""))</f>
        <v/>
      </c>
      <c r="P42" s="4">
        <f>IF(A42="","",IF(F42="","Falta estado",IF(AND(OR(F42="Entregado",F42="Cancelado"),M42=""),"Falta fecha de cierre",IF(AND(NOT(OR(F42="Entregado",F42="Cancelado")),M42&lt;&gt;""),"Cierre inconsistente",IF(OR(F42="Entregado",F42="Cancelado"),"Cerrado",IF(AND(L42&lt;&gt;"",L42&lt;TODAY()),"Acción vencida",IF(AND(I42&lt;&gt;"",I42&lt;TODAY()),"Compromiso vencido",IF(AND(O42&lt;&gt;"",O42&gt;'Catálogos'!$H$2),"Sin actualización",IF(AND(L42&lt;&gt;"",L42&lt;=TODAY()+'Catálogos'!$H$3),"Acción próxima","En seguimiento")))))))))</f>
        <v/>
      </c>
      <c r="Q42" s="17" t="n"/>
    </row>
    <row r="43" ht="31" customHeight="1">
      <c r="A43" s="15" t="n"/>
      <c r="B43" s="16" t="n"/>
      <c r="C43" s="15" t="n"/>
      <c r="D43" s="17" t="n"/>
      <c r="E43" s="17" t="n"/>
      <c r="F43" s="15" t="n"/>
      <c r="G43" s="15" t="n"/>
      <c r="H43" s="15" t="n"/>
      <c r="I43" s="16" t="n"/>
      <c r="J43" s="16" t="n"/>
      <c r="K43" s="17" t="n"/>
      <c r="L43" s="16" t="n"/>
      <c r="M43" s="16" t="n"/>
      <c r="N43" s="19">
        <f>IF(A43="","",IFERROR(IF(OR(F43="Entregado",F43="Cancelado"),M43-B43,TODAY()-B43),""))</f>
        <v/>
      </c>
      <c r="O43" s="19">
        <f>IF(A43="","",IFERROR(IF(J43="","",TODAY()-J43),""))</f>
        <v/>
      </c>
      <c r="P43" s="8">
        <f>IF(A43="","",IF(F43="","Falta estado",IF(AND(OR(F43="Entregado",F43="Cancelado"),M43=""),"Falta fecha de cierre",IF(AND(NOT(OR(F43="Entregado",F43="Cancelado")),M43&lt;&gt;""),"Cierre inconsistente",IF(OR(F43="Entregado",F43="Cancelado"),"Cerrado",IF(AND(L43&lt;&gt;"",L43&lt;TODAY()),"Acción vencida",IF(AND(I43&lt;&gt;"",I43&lt;TODAY()),"Compromiso vencido",IF(AND(O43&lt;&gt;"",O43&gt;'Catálogos'!$H$2),"Sin actualización",IF(AND(L43&lt;&gt;"",L43&lt;=TODAY()+'Catálogos'!$H$3),"Acción próxima","En seguimiento")))))))))</f>
        <v/>
      </c>
      <c r="Q43" s="17" t="n"/>
    </row>
    <row r="44" ht="31" customHeight="1">
      <c r="A44" s="15" t="n"/>
      <c r="B44" s="16" t="n"/>
      <c r="C44" s="15" t="n"/>
      <c r="D44" s="17" t="n"/>
      <c r="E44" s="17" t="n"/>
      <c r="F44" s="15" t="n"/>
      <c r="G44" s="15" t="n"/>
      <c r="H44" s="15" t="n"/>
      <c r="I44" s="16" t="n"/>
      <c r="J44" s="16" t="n"/>
      <c r="K44" s="17" t="n"/>
      <c r="L44" s="16" t="n"/>
      <c r="M44" s="16" t="n"/>
      <c r="N44" s="18">
        <f>IF(A44="","",IFERROR(IF(OR(F44="Entregado",F44="Cancelado"),M44-B44,TODAY()-B44),""))</f>
        <v/>
      </c>
      <c r="O44" s="18">
        <f>IF(A44="","",IFERROR(IF(J44="","",TODAY()-J44),""))</f>
        <v/>
      </c>
      <c r="P44" s="4">
        <f>IF(A44="","",IF(F44="","Falta estado",IF(AND(OR(F44="Entregado",F44="Cancelado"),M44=""),"Falta fecha de cierre",IF(AND(NOT(OR(F44="Entregado",F44="Cancelado")),M44&lt;&gt;""),"Cierre inconsistente",IF(OR(F44="Entregado",F44="Cancelado"),"Cerrado",IF(AND(L44&lt;&gt;"",L44&lt;TODAY()),"Acción vencida",IF(AND(I44&lt;&gt;"",I44&lt;TODAY()),"Compromiso vencido",IF(AND(O44&lt;&gt;"",O44&gt;'Catálogos'!$H$2),"Sin actualización",IF(AND(L44&lt;&gt;"",L44&lt;=TODAY()+'Catálogos'!$H$3),"Acción próxima","En seguimiento")))))))))</f>
        <v/>
      </c>
      <c r="Q44" s="17" t="n"/>
    </row>
    <row r="45" ht="31" customHeight="1">
      <c r="A45" s="15" t="n"/>
      <c r="B45" s="16" t="n"/>
      <c r="C45" s="15" t="n"/>
      <c r="D45" s="17" t="n"/>
      <c r="E45" s="17" t="n"/>
      <c r="F45" s="15" t="n"/>
      <c r="G45" s="15" t="n"/>
      <c r="H45" s="15" t="n"/>
      <c r="I45" s="16" t="n"/>
      <c r="J45" s="16" t="n"/>
      <c r="K45" s="17" t="n"/>
      <c r="L45" s="16" t="n"/>
      <c r="M45" s="16" t="n"/>
      <c r="N45" s="19">
        <f>IF(A45="","",IFERROR(IF(OR(F45="Entregado",F45="Cancelado"),M45-B45,TODAY()-B45),""))</f>
        <v/>
      </c>
      <c r="O45" s="19">
        <f>IF(A45="","",IFERROR(IF(J45="","",TODAY()-J45),""))</f>
        <v/>
      </c>
      <c r="P45" s="8">
        <f>IF(A45="","",IF(F45="","Falta estado",IF(AND(OR(F45="Entregado",F45="Cancelado"),M45=""),"Falta fecha de cierre",IF(AND(NOT(OR(F45="Entregado",F45="Cancelado")),M45&lt;&gt;""),"Cierre inconsistente",IF(OR(F45="Entregado",F45="Cancelado"),"Cerrado",IF(AND(L45&lt;&gt;"",L45&lt;TODAY()),"Acción vencida",IF(AND(I45&lt;&gt;"",I45&lt;TODAY()),"Compromiso vencido",IF(AND(O45&lt;&gt;"",O45&gt;'Catálogos'!$H$2),"Sin actualización",IF(AND(L45&lt;&gt;"",L45&lt;=TODAY()+'Catálogos'!$H$3),"Acción próxima","En seguimiento")))))))))</f>
        <v/>
      </c>
      <c r="Q45" s="17" t="n"/>
    </row>
    <row r="46" ht="31" customHeight="1">
      <c r="A46" s="15" t="n"/>
      <c r="B46" s="16" t="n"/>
      <c r="C46" s="15" t="n"/>
      <c r="D46" s="17" t="n"/>
      <c r="E46" s="17" t="n"/>
      <c r="F46" s="15" t="n"/>
      <c r="G46" s="15" t="n"/>
      <c r="H46" s="15" t="n"/>
      <c r="I46" s="16" t="n"/>
      <c r="J46" s="16" t="n"/>
      <c r="K46" s="17" t="n"/>
      <c r="L46" s="16" t="n"/>
      <c r="M46" s="16" t="n"/>
      <c r="N46" s="18">
        <f>IF(A46="","",IFERROR(IF(OR(F46="Entregado",F46="Cancelado"),M46-B46,TODAY()-B46),""))</f>
        <v/>
      </c>
      <c r="O46" s="18">
        <f>IF(A46="","",IFERROR(IF(J46="","",TODAY()-J46),""))</f>
        <v/>
      </c>
      <c r="P46" s="4">
        <f>IF(A46="","",IF(F46="","Falta estado",IF(AND(OR(F46="Entregado",F46="Cancelado"),M46=""),"Falta fecha de cierre",IF(AND(NOT(OR(F46="Entregado",F46="Cancelado")),M46&lt;&gt;""),"Cierre inconsistente",IF(OR(F46="Entregado",F46="Cancelado"),"Cerrado",IF(AND(L46&lt;&gt;"",L46&lt;TODAY()),"Acción vencida",IF(AND(I46&lt;&gt;"",I46&lt;TODAY()),"Compromiso vencido",IF(AND(O46&lt;&gt;"",O46&gt;'Catálogos'!$H$2),"Sin actualización",IF(AND(L46&lt;&gt;"",L46&lt;=TODAY()+'Catálogos'!$H$3),"Acción próxima","En seguimiento")))))))))</f>
        <v/>
      </c>
      <c r="Q46" s="17" t="n"/>
    </row>
    <row r="47" ht="31" customHeight="1">
      <c r="A47" s="15" t="n"/>
      <c r="B47" s="16" t="n"/>
      <c r="C47" s="15" t="n"/>
      <c r="D47" s="17" t="n"/>
      <c r="E47" s="17" t="n"/>
      <c r="F47" s="15" t="n"/>
      <c r="G47" s="15" t="n"/>
      <c r="H47" s="15" t="n"/>
      <c r="I47" s="16" t="n"/>
      <c r="J47" s="16" t="n"/>
      <c r="K47" s="17" t="n"/>
      <c r="L47" s="16" t="n"/>
      <c r="M47" s="16" t="n"/>
      <c r="N47" s="19">
        <f>IF(A47="","",IFERROR(IF(OR(F47="Entregado",F47="Cancelado"),M47-B47,TODAY()-B47),""))</f>
        <v/>
      </c>
      <c r="O47" s="19">
        <f>IF(A47="","",IFERROR(IF(J47="","",TODAY()-J47),""))</f>
        <v/>
      </c>
      <c r="P47" s="8">
        <f>IF(A47="","",IF(F47="","Falta estado",IF(AND(OR(F47="Entregado",F47="Cancelado"),M47=""),"Falta fecha de cierre",IF(AND(NOT(OR(F47="Entregado",F47="Cancelado")),M47&lt;&gt;""),"Cierre inconsistente",IF(OR(F47="Entregado",F47="Cancelado"),"Cerrado",IF(AND(L47&lt;&gt;"",L47&lt;TODAY()),"Acción vencida",IF(AND(I47&lt;&gt;"",I47&lt;TODAY()),"Compromiso vencido",IF(AND(O47&lt;&gt;"",O47&gt;'Catálogos'!$H$2),"Sin actualización",IF(AND(L47&lt;&gt;"",L47&lt;=TODAY()+'Catálogos'!$H$3),"Acción próxima","En seguimiento")))))))))</f>
        <v/>
      </c>
      <c r="Q47" s="17" t="n"/>
    </row>
    <row r="48" ht="31" customHeight="1">
      <c r="A48" s="15" t="n"/>
      <c r="B48" s="16" t="n"/>
      <c r="C48" s="15" t="n"/>
      <c r="D48" s="17" t="n"/>
      <c r="E48" s="17" t="n"/>
      <c r="F48" s="15" t="n"/>
      <c r="G48" s="15" t="n"/>
      <c r="H48" s="15" t="n"/>
      <c r="I48" s="16" t="n"/>
      <c r="J48" s="16" t="n"/>
      <c r="K48" s="17" t="n"/>
      <c r="L48" s="16" t="n"/>
      <c r="M48" s="16" t="n"/>
      <c r="N48" s="18">
        <f>IF(A48="","",IFERROR(IF(OR(F48="Entregado",F48="Cancelado"),M48-B48,TODAY()-B48),""))</f>
        <v/>
      </c>
      <c r="O48" s="18">
        <f>IF(A48="","",IFERROR(IF(J48="","",TODAY()-J48),""))</f>
        <v/>
      </c>
      <c r="P48" s="4">
        <f>IF(A48="","",IF(F48="","Falta estado",IF(AND(OR(F48="Entregado",F48="Cancelado"),M48=""),"Falta fecha de cierre",IF(AND(NOT(OR(F48="Entregado",F48="Cancelado")),M48&lt;&gt;""),"Cierre inconsistente",IF(OR(F48="Entregado",F48="Cancelado"),"Cerrado",IF(AND(L48&lt;&gt;"",L48&lt;TODAY()),"Acción vencida",IF(AND(I48&lt;&gt;"",I48&lt;TODAY()),"Compromiso vencido",IF(AND(O48&lt;&gt;"",O48&gt;'Catálogos'!$H$2),"Sin actualización",IF(AND(L48&lt;&gt;"",L48&lt;=TODAY()+'Catálogos'!$H$3),"Acción próxima","En seguimiento")))))))))</f>
        <v/>
      </c>
      <c r="Q48" s="17" t="n"/>
    </row>
    <row r="49" ht="31" customHeight="1">
      <c r="A49" s="15" t="n"/>
      <c r="B49" s="16" t="n"/>
      <c r="C49" s="15" t="n"/>
      <c r="D49" s="17" t="n"/>
      <c r="E49" s="17" t="n"/>
      <c r="F49" s="15" t="n"/>
      <c r="G49" s="15" t="n"/>
      <c r="H49" s="15" t="n"/>
      <c r="I49" s="16" t="n"/>
      <c r="J49" s="16" t="n"/>
      <c r="K49" s="17" t="n"/>
      <c r="L49" s="16" t="n"/>
      <c r="M49" s="16" t="n"/>
      <c r="N49" s="19">
        <f>IF(A49="","",IFERROR(IF(OR(F49="Entregado",F49="Cancelado"),M49-B49,TODAY()-B49),""))</f>
        <v/>
      </c>
      <c r="O49" s="19">
        <f>IF(A49="","",IFERROR(IF(J49="","",TODAY()-J49),""))</f>
        <v/>
      </c>
      <c r="P49" s="8">
        <f>IF(A49="","",IF(F49="","Falta estado",IF(AND(OR(F49="Entregado",F49="Cancelado"),M49=""),"Falta fecha de cierre",IF(AND(NOT(OR(F49="Entregado",F49="Cancelado")),M49&lt;&gt;""),"Cierre inconsistente",IF(OR(F49="Entregado",F49="Cancelado"),"Cerrado",IF(AND(L49&lt;&gt;"",L49&lt;TODAY()),"Acción vencida",IF(AND(I49&lt;&gt;"",I49&lt;TODAY()),"Compromiso vencido",IF(AND(O49&lt;&gt;"",O49&gt;'Catálogos'!$H$2),"Sin actualización",IF(AND(L49&lt;&gt;"",L49&lt;=TODAY()+'Catálogos'!$H$3),"Acción próxima","En seguimiento")))))))))</f>
        <v/>
      </c>
      <c r="Q49" s="17" t="n"/>
    </row>
    <row r="50" ht="31" customHeight="1">
      <c r="A50" s="15" t="n"/>
      <c r="B50" s="16" t="n"/>
      <c r="C50" s="15" t="n"/>
      <c r="D50" s="17" t="n"/>
      <c r="E50" s="17" t="n"/>
      <c r="F50" s="15" t="n"/>
      <c r="G50" s="15" t="n"/>
      <c r="H50" s="15" t="n"/>
      <c r="I50" s="16" t="n"/>
      <c r="J50" s="16" t="n"/>
      <c r="K50" s="17" t="n"/>
      <c r="L50" s="16" t="n"/>
      <c r="M50" s="16" t="n"/>
      <c r="N50" s="18">
        <f>IF(A50="","",IFERROR(IF(OR(F50="Entregado",F50="Cancelado"),M50-B50,TODAY()-B50),""))</f>
        <v/>
      </c>
      <c r="O50" s="18">
        <f>IF(A50="","",IFERROR(IF(J50="","",TODAY()-J50),""))</f>
        <v/>
      </c>
      <c r="P50" s="4">
        <f>IF(A50="","",IF(F50="","Falta estado",IF(AND(OR(F50="Entregado",F50="Cancelado"),M50=""),"Falta fecha de cierre",IF(AND(NOT(OR(F50="Entregado",F50="Cancelado")),M50&lt;&gt;""),"Cierre inconsistente",IF(OR(F50="Entregado",F50="Cancelado"),"Cerrado",IF(AND(L50&lt;&gt;"",L50&lt;TODAY()),"Acción vencida",IF(AND(I50&lt;&gt;"",I50&lt;TODAY()),"Compromiso vencido",IF(AND(O50&lt;&gt;"",O50&gt;'Catálogos'!$H$2),"Sin actualización",IF(AND(L50&lt;&gt;"",L50&lt;=TODAY()+'Catálogos'!$H$3),"Acción próxima","En seguimiento")))))))))</f>
        <v/>
      </c>
      <c r="Q50" s="17" t="n"/>
    </row>
    <row r="51" ht="31" customHeight="1">
      <c r="A51" s="15" t="n"/>
      <c r="B51" s="16" t="n"/>
      <c r="C51" s="15" t="n"/>
      <c r="D51" s="17" t="n"/>
      <c r="E51" s="17" t="n"/>
      <c r="F51" s="15" t="n"/>
      <c r="G51" s="15" t="n"/>
      <c r="H51" s="15" t="n"/>
      <c r="I51" s="16" t="n"/>
      <c r="J51" s="16" t="n"/>
      <c r="K51" s="17" t="n"/>
      <c r="L51" s="16" t="n"/>
      <c r="M51" s="16" t="n"/>
      <c r="N51" s="19">
        <f>IF(A51="","",IFERROR(IF(OR(F51="Entregado",F51="Cancelado"),M51-B51,TODAY()-B51),""))</f>
        <v/>
      </c>
      <c r="O51" s="19">
        <f>IF(A51="","",IFERROR(IF(J51="","",TODAY()-J51),""))</f>
        <v/>
      </c>
      <c r="P51" s="8">
        <f>IF(A51="","",IF(F51="","Falta estado",IF(AND(OR(F51="Entregado",F51="Cancelado"),M51=""),"Falta fecha de cierre",IF(AND(NOT(OR(F51="Entregado",F51="Cancelado")),M51&lt;&gt;""),"Cierre inconsistente",IF(OR(F51="Entregado",F51="Cancelado"),"Cerrado",IF(AND(L51&lt;&gt;"",L51&lt;TODAY()),"Acción vencida",IF(AND(I51&lt;&gt;"",I51&lt;TODAY()),"Compromiso vencido",IF(AND(O51&lt;&gt;"",O51&gt;'Catálogos'!$H$2),"Sin actualización",IF(AND(L51&lt;&gt;"",L51&lt;=TODAY()+'Catálogos'!$H$3),"Acción próxima","En seguimiento")))))))))</f>
        <v/>
      </c>
      <c r="Q51" s="17" t="n"/>
    </row>
    <row r="52" ht="31" customHeight="1">
      <c r="A52" s="15" t="n"/>
      <c r="B52" s="16" t="n"/>
      <c r="C52" s="15" t="n"/>
      <c r="D52" s="17" t="n"/>
      <c r="E52" s="17" t="n"/>
      <c r="F52" s="15" t="n"/>
      <c r="G52" s="15" t="n"/>
      <c r="H52" s="15" t="n"/>
      <c r="I52" s="16" t="n"/>
      <c r="J52" s="16" t="n"/>
      <c r="K52" s="17" t="n"/>
      <c r="L52" s="16" t="n"/>
      <c r="M52" s="16" t="n"/>
      <c r="N52" s="18">
        <f>IF(A52="","",IFERROR(IF(OR(F52="Entregado",F52="Cancelado"),M52-B52,TODAY()-B52),""))</f>
        <v/>
      </c>
      <c r="O52" s="18">
        <f>IF(A52="","",IFERROR(IF(J52="","",TODAY()-J52),""))</f>
        <v/>
      </c>
      <c r="P52" s="4">
        <f>IF(A52="","",IF(F52="","Falta estado",IF(AND(OR(F52="Entregado",F52="Cancelado"),M52=""),"Falta fecha de cierre",IF(AND(NOT(OR(F52="Entregado",F52="Cancelado")),M52&lt;&gt;""),"Cierre inconsistente",IF(OR(F52="Entregado",F52="Cancelado"),"Cerrado",IF(AND(L52&lt;&gt;"",L52&lt;TODAY()),"Acción vencida",IF(AND(I52&lt;&gt;"",I52&lt;TODAY()),"Compromiso vencido",IF(AND(O52&lt;&gt;"",O52&gt;'Catálogos'!$H$2),"Sin actualización",IF(AND(L52&lt;&gt;"",L52&lt;=TODAY()+'Catálogos'!$H$3),"Acción próxima","En seguimiento")))))))))</f>
        <v/>
      </c>
      <c r="Q52" s="17" t="n"/>
    </row>
    <row r="53" ht="31" customHeight="1">
      <c r="A53" s="15" t="n"/>
      <c r="B53" s="16" t="n"/>
      <c r="C53" s="15" t="n"/>
      <c r="D53" s="17" t="n"/>
      <c r="E53" s="17" t="n"/>
      <c r="F53" s="15" t="n"/>
      <c r="G53" s="15" t="n"/>
      <c r="H53" s="15" t="n"/>
      <c r="I53" s="16" t="n"/>
      <c r="J53" s="16" t="n"/>
      <c r="K53" s="17" t="n"/>
      <c r="L53" s="16" t="n"/>
      <c r="M53" s="16" t="n"/>
      <c r="N53" s="19">
        <f>IF(A53="","",IFERROR(IF(OR(F53="Entregado",F53="Cancelado"),M53-B53,TODAY()-B53),""))</f>
        <v/>
      </c>
      <c r="O53" s="19">
        <f>IF(A53="","",IFERROR(IF(J53="","",TODAY()-J53),""))</f>
        <v/>
      </c>
      <c r="P53" s="8">
        <f>IF(A53="","",IF(F53="","Falta estado",IF(AND(OR(F53="Entregado",F53="Cancelado"),M53=""),"Falta fecha de cierre",IF(AND(NOT(OR(F53="Entregado",F53="Cancelado")),M53&lt;&gt;""),"Cierre inconsistente",IF(OR(F53="Entregado",F53="Cancelado"),"Cerrado",IF(AND(L53&lt;&gt;"",L53&lt;TODAY()),"Acción vencida",IF(AND(I53&lt;&gt;"",I53&lt;TODAY()),"Compromiso vencido",IF(AND(O53&lt;&gt;"",O53&gt;'Catálogos'!$H$2),"Sin actualización",IF(AND(L53&lt;&gt;"",L53&lt;=TODAY()+'Catálogos'!$H$3),"Acción próxima","En seguimiento")))))))))</f>
        <v/>
      </c>
      <c r="Q53" s="17" t="n"/>
    </row>
    <row r="54" ht="31" customHeight="1">
      <c r="A54" s="15" t="n"/>
      <c r="B54" s="16" t="n"/>
      <c r="C54" s="15" t="n"/>
      <c r="D54" s="17" t="n"/>
      <c r="E54" s="17" t="n"/>
      <c r="F54" s="15" t="n"/>
      <c r="G54" s="15" t="n"/>
      <c r="H54" s="15" t="n"/>
      <c r="I54" s="16" t="n"/>
      <c r="J54" s="16" t="n"/>
      <c r="K54" s="17" t="n"/>
      <c r="L54" s="16" t="n"/>
      <c r="M54" s="16" t="n"/>
      <c r="N54" s="18">
        <f>IF(A54="","",IFERROR(IF(OR(F54="Entregado",F54="Cancelado"),M54-B54,TODAY()-B54),""))</f>
        <v/>
      </c>
      <c r="O54" s="18">
        <f>IF(A54="","",IFERROR(IF(J54="","",TODAY()-J54),""))</f>
        <v/>
      </c>
      <c r="P54" s="4">
        <f>IF(A54="","",IF(F54="","Falta estado",IF(AND(OR(F54="Entregado",F54="Cancelado"),M54=""),"Falta fecha de cierre",IF(AND(NOT(OR(F54="Entregado",F54="Cancelado")),M54&lt;&gt;""),"Cierre inconsistente",IF(OR(F54="Entregado",F54="Cancelado"),"Cerrado",IF(AND(L54&lt;&gt;"",L54&lt;TODAY()),"Acción vencida",IF(AND(I54&lt;&gt;"",I54&lt;TODAY()),"Compromiso vencido",IF(AND(O54&lt;&gt;"",O54&gt;'Catálogos'!$H$2),"Sin actualización",IF(AND(L54&lt;&gt;"",L54&lt;=TODAY()+'Catálogos'!$H$3),"Acción próxima","En seguimiento")))))))))</f>
        <v/>
      </c>
      <c r="Q54" s="17" t="n"/>
    </row>
    <row r="55" ht="31" customHeight="1">
      <c r="A55" s="15" t="n"/>
      <c r="B55" s="16" t="n"/>
      <c r="C55" s="15" t="n"/>
      <c r="D55" s="17" t="n"/>
      <c r="E55" s="17" t="n"/>
      <c r="F55" s="15" t="n"/>
      <c r="G55" s="15" t="n"/>
      <c r="H55" s="15" t="n"/>
      <c r="I55" s="16" t="n"/>
      <c r="J55" s="16" t="n"/>
      <c r="K55" s="17" t="n"/>
      <c r="L55" s="16" t="n"/>
      <c r="M55" s="16" t="n"/>
      <c r="N55" s="19">
        <f>IF(A55="","",IFERROR(IF(OR(F55="Entregado",F55="Cancelado"),M55-B55,TODAY()-B55),""))</f>
        <v/>
      </c>
      <c r="O55" s="19">
        <f>IF(A55="","",IFERROR(IF(J55="","",TODAY()-J55),""))</f>
        <v/>
      </c>
      <c r="P55" s="8">
        <f>IF(A55="","",IF(F55="","Falta estado",IF(AND(OR(F55="Entregado",F55="Cancelado"),M55=""),"Falta fecha de cierre",IF(AND(NOT(OR(F55="Entregado",F55="Cancelado")),M55&lt;&gt;""),"Cierre inconsistente",IF(OR(F55="Entregado",F55="Cancelado"),"Cerrado",IF(AND(L55&lt;&gt;"",L55&lt;TODAY()),"Acción vencida",IF(AND(I55&lt;&gt;"",I55&lt;TODAY()),"Compromiso vencido",IF(AND(O55&lt;&gt;"",O55&gt;'Catálogos'!$H$2),"Sin actualización",IF(AND(L55&lt;&gt;"",L55&lt;=TODAY()+'Catálogos'!$H$3),"Acción próxima","En seguimiento")))))))))</f>
        <v/>
      </c>
      <c r="Q55" s="17" t="n"/>
    </row>
    <row r="56" ht="31" customHeight="1">
      <c r="A56" s="15" t="n"/>
      <c r="B56" s="16" t="n"/>
      <c r="C56" s="15" t="n"/>
      <c r="D56" s="17" t="n"/>
      <c r="E56" s="17" t="n"/>
      <c r="F56" s="15" t="n"/>
      <c r="G56" s="15" t="n"/>
      <c r="H56" s="15" t="n"/>
      <c r="I56" s="16" t="n"/>
      <c r="J56" s="16" t="n"/>
      <c r="K56" s="17" t="n"/>
      <c r="L56" s="16" t="n"/>
      <c r="M56" s="16" t="n"/>
      <c r="N56" s="18">
        <f>IF(A56="","",IFERROR(IF(OR(F56="Entregado",F56="Cancelado"),M56-B56,TODAY()-B56),""))</f>
        <v/>
      </c>
      <c r="O56" s="18">
        <f>IF(A56="","",IFERROR(IF(J56="","",TODAY()-J56),""))</f>
        <v/>
      </c>
      <c r="P56" s="4">
        <f>IF(A56="","",IF(F56="","Falta estado",IF(AND(OR(F56="Entregado",F56="Cancelado"),M56=""),"Falta fecha de cierre",IF(AND(NOT(OR(F56="Entregado",F56="Cancelado")),M56&lt;&gt;""),"Cierre inconsistente",IF(OR(F56="Entregado",F56="Cancelado"),"Cerrado",IF(AND(L56&lt;&gt;"",L56&lt;TODAY()),"Acción vencida",IF(AND(I56&lt;&gt;"",I56&lt;TODAY()),"Compromiso vencido",IF(AND(O56&lt;&gt;"",O56&gt;'Catálogos'!$H$2),"Sin actualización",IF(AND(L56&lt;&gt;"",L56&lt;=TODAY()+'Catálogos'!$H$3),"Acción próxima","En seguimiento")))))))))</f>
        <v/>
      </c>
      <c r="Q56" s="17" t="n"/>
    </row>
    <row r="57" ht="31" customHeight="1">
      <c r="A57" s="15" t="n"/>
      <c r="B57" s="16" t="n"/>
      <c r="C57" s="15" t="n"/>
      <c r="D57" s="17" t="n"/>
      <c r="E57" s="17" t="n"/>
      <c r="F57" s="15" t="n"/>
      <c r="G57" s="15" t="n"/>
      <c r="H57" s="15" t="n"/>
      <c r="I57" s="16" t="n"/>
      <c r="J57" s="16" t="n"/>
      <c r="K57" s="17" t="n"/>
      <c r="L57" s="16" t="n"/>
      <c r="M57" s="16" t="n"/>
      <c r="N57" s="19">
        <f>IF(A57="","",IFERROR(IF(OR(F57="Entregado",F57="Cancelado"),M57-B57,TODAY()-B57),""))</f>
        <v/>
      </c>
      <c r="O57" s="19">
        <f>IF(A57="","",IFERROR(IF(J57="","",TODAY()-J57),""))</f>
        <v/>
      </c>
      <c r="P57" s="8">
        <f>IF(A57="","",IF(F57="","Falta estado",IF(AND(OR(F57="Entregado",F57="Cancelado"),M57=""),"Falta fecha de cierre",IF(AND(NOT(OR(F57="Entregado",F57="Cancelado")),M57&lt;&gt;""),"Cierre inconsistente",IF(OR(F57="Entregado",F57="Cancelado"),"Cerrado",IF(AND(L57&lt;&gt;"",L57&lt;TODAY()),"Acción vencida",IF(AND(I57&lt;&gt;"",I57&lt;TODAY()),"Compromiso vencido",IF(AND(O57&lt;&gt;"",O57&gt;'Catálogos'!$H$2),"Sin actualización",IF(AND(L57&lt;&gt;"",L57&lt;=TODAY()+'Catálogos'!$H$3),"Acción próxima","En seguimiento")))))))))</f>
        <v/>
      </c>
      <c r="Q57" s="17" t="n"/>
    </row>
    <row r="58" ht="31" customHeight="1">
      <c r="A58" s="15" t="n"/>
      <c r="B58" s="16" t="n"/>
      <c r="C58" s="15" t="n"/>
      <c r="D58" s="17" t="n"/>
      <c r="E58" s="17" t="n"/>
      <c r="F58" s="15" t="n"/>
      <c r="G58" s="15" t="n"/>
      <c r="H58" s="15" t="n"/>
      <c r="I58" s="16" t="n"/>
      <c r="J58" s="16" t="n"/>
      <c r="K58" s="17" t="n"/>
      <c r="L58" s="16" t="n"/>
      <c r="M58" s="16" t="n"/>
      <c r="N58" s="18">
        <f>IF(A58="","",IFERROR(IF(OR(F58="Entregado",F58="Cancelado"),M58-B58,TODAY()-B58),""))</f>
        <v/>
      </c>
      <c r="O58" s="18">
        <f>IF(A58="","",IFERROR(IF(J58="","",TODAY()-J58),""))</f>
        <v/>
      </c>
      <c r="P58" s="4">
        <f>IF(A58="","",IF(F58="","Falta estado",IF(AND(OR(F58="Entregado",F58="Cancelado"),M58=""),"Falta fecha de cierre",IF(AND(NOT(OR(F58="Entregado",F58="Cancelado")),M58&lt;&gt;""),"Cierre inconsistente",IF(OR(F58="Entregado",F58="Cancelado"),"Cerrado",IF(AND(L58&lt;&gt;"",L58&lt;TODAY()),"Acción vencida",IF(AND(I58&lt;&gt;"",I58&lt;TODAY()),"Compromiso vencido",IF(AND(O58&lt;&gt;"",O58&gt;'Catálogos'!$H$2),"Sin actualización",IF(AND(L58&lt;&gt;"",L58&lt;=TODAY()+'Catálogos'!$H$3),"Acción próxima","En seguimiento")))))))))</f>
        <v/>
      </c>
      <c r="Q58" s="17" t="n"/>
    </row>
    <row r="59" ht="31" customHeight="1">
      <c r="A59" s="15" t="n"/>
      <c r="B59" s="16" t="n"/>
      <c r="C59" s="15" t="n"/>
      <c r="D59" s="17" t="n"/>
      <c r="E59" s="17" t="n"/>
      <c r="F59" s="15" t="n"/>
      <c r="G59" s="15" t="n"/>
      <c r="H59" s="15" t="n"/>
      <c r="I59" s="16" t="n"/>
      <c r="J59" s="16" t="n"/>
      <c r="K59" s="17" t="n"/>
      <c r="L59" s="16" t="n"/>
      <c r="M59" s="16" t="n"/>
      <c r="N59" s="19">
        <f>IF(A59="","",IFERROR(IF(OR(F59="Entregado",F59="Cancelado"),M59-B59,TODAY()-B59),""))</f>
        <v/>
      </c>
      <c r="O59" s="19">
        <f>IF(A59="","",IFERROR(IF(J59="","",TODAY()-J59),""))</f>
        <v/>
      </c>
      <c r="P59" s="8">
        <f>IF(A59="","",IF(F59="","Falta estado",IF(AND(OR(F59="Entregado",F59="Cancelado"),M59=""),"Falta fecha de cierre",IF(AND(NOT(OR(F59="Entregado",F59="Cancelado")),M59&lt;&gt;""),"Cierre inconsistente",IF(OR(F59="Entregado",F59="Cancelado"),"Cerrado",IF(AND(L59&lt;&gt;"",L59&lt;TODAY()),"Acción vencida",IF(AND(I59&lt;&gt;"",I59&lt;TODAY()),"Compromiso vencido",IF(AND(O59&lt;&gt;"",O59&gt;'Catálogos'!$H$2),"Sin actualización",IF(AND(L59&lt;&gt;"",L59&lt;=TODAY()+'Catálogos'!$H$3),"Acción próxima","En seguimiento")))))))))</f>
        <v/>
      </c>
      <c r="Q59" s="17" t="n"/>
    </row>
    <row r="60" ht="31" customHeight="1">
      <c r="A60" s="15" t="n"/>
      <c r="B60" s="16" t="n"/>
      <c r="C60" s="15" t="n"/>
      <c r="D60" s="17" t="n"/>
      <c r="E60" s="17" t="n"/>
      <c r="F60" s="15" t="n"/>
      <c r="G60" s="15" t="n"/>
      <c r="H60" s="15" t="n"/>
      <c r="I60" s="16" t="n"/>
      <c r="J60" s="16" t="n"/>
      <c r="K60" s="17" t="n"/>
      <c r="L60" s="16" t="n"/>
      <c r="M60" s="16" t="n"/>
      <c r="N60" s="18">
        <f>IF(A60="","",IFERROR(IF(OR(F60="Entregado",F60="Cancelado"),M60-B60,TODAY()-B60),""))</f>
        <v/>
      </c>
      <c r="O60" s="18">
        <f>IF(A60="","",IFERROR(IF(J60="","",TODAY()-J60),""))</f>
        <v/>
      </c>
      <c r="P60" s="4">
        <f>IF(A60="","",IF(F60="","Falta estado",IF(AND(OR(F60="Entregado",F60="Cancelado"),M60=""),"Falta fecha de cierre",IF(AND(NOT(OR(F60="Entregado",F60="Cancelado")),M60&lt;&gt;""),"Cierre inconsistente",IF(OR(F60="Entregado",F60="Cancelado"),"Cerrado",IF(AND(L60&lt;&gt;"",L60&lt;TODAY()),"Acción vencida",IF(AND(I60&lt;&gt;"",I60&lt;TODAY()),"Compromiso vencido",IF(AND(O60&lt;&gt;"",O60&gt;'Catálogos'!$H$2),"Sin actualización",IF(AND(L60&lt;&gt;"",L60&lt;=TODAY()+'Catálogos'!$H$3),"Acción próxima","En seguimiento")))))))))</f>
        <v/>
      </c>
      <c r="Q60" s="17" t="n"/>
    </row>
    <row r="61" ht="31" customHeight="1">
      <c r="A61" s="15" t="n"/>
      <c r="B61" s="16" t="n"/>
      <c r="C61" s="15" t="n"/>
      <c r="D61" s="17" t="n"/>
      <c r="E61" s="17" t="n"/>
      <c r="F61" s="15" t="n"/>
      <c r="G61" s="15" t="n"/>
      <c r="H61" s="15" t="n"/>
      <c r="I61" s="16" t="n"/>
      <c r="J61" s="16" t="n"/>
      <c r="K61" s="17" t="n"/>
      <c r="L61" s="16" t="n"/>
      <c r="M61" s="16" t="n"/>
      <c r="N61" s="19">
        <f>IF(A61="","",IFERROR(IF(OR(F61="Entregado",F61="Cancelado"),M61-B61,TODAY()-B61),""))</f>
        <v/>
      </c>
      <c r="O61" s="19">
        <f>IF(A61="","",IFERROR(IF(J61="","",TODAY()-J61),""))</f>
        <v/>
      </c>
      <c r="P61" s="8">
        <f>IF(A61="","",IF(F61="","Falta estado",IF(AND(OR(F61="Entregado",F61="Cancelado"),M61=""),"Falta fecha de cierre",IF(AND(NOT(OR(F61="Entregado",F61="Cancelado")),M61&lt;&gt;""),"Cierre inconsistente",IF(OR(F61="Entregado",F61="Cancelado"),"Cerrado",IF(AND(L61&lt;&gt;"",L61&lt;TODAY()),"Acción vencida",IF(AND(I61&lt;&gt;"",I61&lt;TODAY()),"Compromiso vencido",IF(AND(O61&lt;&gt;"",O61&gt;'Catálogos'!$H$2),"Sin actualización",IF(AND(L61&lt;&gt;"",L61&lt;=TODAY()+'Catálogos'!$H$3),"Acción próxima","En seguimiento")))))))))</f>
        <v/>
      </c>
      <c r="Q61" s="17" t="n"/>
    </row>
    <row r="62" ht="31" customHeight="1">
      <c r="A62" s="15" t="n"/>
      <c r="B62" s="16" t="n"/>
      <c r="C62" s="15" t="n"/>
      <c r="D62" s="17" t="n"/>
      <c r="E62" s="17" t="n"/>
      <c r="F62" s="15" t="n"/>
      <c r="G62" s="15" t="n"/>
      <c r="H62" s="15" t="n"/>
      <c r="I62" s="16" t="n"/>
      <c r="J62" s="16" t="n"/>
      <c r="K62" s="17" t="n"/>
      <c r="L62" s="16" t="n"/>
      <c r="M62" s="16" t="n"/>
      <c r="N62" s="18">
        <f>IF(A62="","",IFERROR(IF(OR(F62="Entregado",F62="Cancelado"),M62-B62,TODAY()-B62),""))</f>
        <v/>
      </c>
      <c r="O62" s="18">
        <f>IF(A62="","",IFERROR(IF(J62="","",TODAY()-J62),""))</f>
        <v/>
      </c>
      <c r="P62" s="4">
        <f>IF(A62="","",IF(F62="","Falta estado",IF(AND(OR(F62="Entregado",F62="Cancelado"),M62=""),"Falta fecha de cierre",IF(AND(NOT(OR(F62="Entregado",F62="Cancelado")),M62&lt;&gt;""),"Cierre inconsistente",IF(OR(F62="Entregado",F62="Cancelado"),"Cerrado",IF(AND(L62&lt;&gt;"",L62&lt;TODAY()),"Acción vencida",IF(AND(I62&lt;&gt;"",I62&lt;TODAY()),"Compromiso vencido",IF(AND(O62&lt;&gt;"",O62&gt;'Catálogos'!$H$2),"Sin actualización",IF(AND(L62&lt;&gt;"",L62&lt;=TODAY()+'Catálogos'!$H$3),"Acción próxima","En seguimiento")))))))))</f>
        <v/>
      </c>
      <c r="Q62" s="17" t="n"/>
    </row>
    <row r="63" ht="31" customHeight="1">
      <c r="A63" s="15" t="n"/>
      <c r="B63" s="16" t="n"/>
      <c r="C63" s="15" t="n"/>
      <c r="D63" s="17" t="n"/>
      <c r="E63" s="17" t="n"/>
      <c r="F63" s="15" t="n"/>
      <c r="G63" s="15" t="n"/>
      <c r="H63" s="15" t="n"/>
      <c r="I63" s="16" t="n"/>
      <c r="J63" s="16" t="n"/>
      <c r="K63" s="17" t="n"/>
      <c r="L63" s="16" t="n"/>
      <c r="M63" s="16" t="n"/>
      <c r="N63" s="19">
        <f>IF(A63="","",IFERROR(IF(OR(F63="Entregado",F63="Cancelado"),M63-B63,TODAY()-B63),""))</f>
        <v/>
      </c>
      <c r="O63" s="19">
        <f>IF(A63="","",IFERROR(IF(J63="","",TODAY()-J63),""))</f>
        <v/>
      </c>
      <c r="P63" s="8">
        <f>IF(A63="","",IF(F63="","Falta estado",IF(AND(OR(F63="Entregado",F63="Cancelado"),M63=""),"Falta fecha de cierre",IF(AND(NOT(OR(F63="Entregado",F63="Cancelado")),M63&lt;&gt;""),"Cierre inconsistente",IF(OR(F63="Entregado",F63="Cancelado"),"Cerrado",IF(AND(L63&lt;&gt;"",L63&lt;TODAY()),"Acción vencida",IF(AND(I63&lt;&gt;"",I63&lt;TODAY()),"Compromiso vencido",IF(AND(O63&lt;&gt;"",O63&gt;'Catálogos'!$H$2),"Sin actualización",IF(AND(L63&lt;&gt;"",L63&lt;=TODAY()+'Catálogos'!$H$3),"Acción próxima","En seguimiento")))))))))</f>
        <v/>
      </c>
      <c r="Q63" s="17" t="n"/>
    </row>
    <row r="64" ht="31" customHeight="1">
      <c r="A64" s="15" t="n"/>
      <c r="B64" s="16" t="n"/>
      <c r="C64" s="15" t="n"/>
      <c r="D64" s="17" t="n"/>
      <c r="E64" s="17" t="n"/>
      <c r="F64" s="15" t="n"/>
      <c r="G64" s="15" t="n"/>
      <c r="H64" s="15" t="n"/>
      <c r="I64" s="16" t="n"/>
      <c r="J64" s="16" t="n"/>
      <c r="K64" s="17" t="n"/>
      <c r="L64" s="16" t="n"/>
      <c r="M64" s="16" t="n"/>
      <c r="N64" s="18">
        <f>IF(A64="","",IFERROR(IF(OR(F64="Entregado",F64="Cancelado"),M64-B64,TODAY()-B64),""))</f>
        <v/>
      </c>
      <c r="O64" s="18">
        <f>IF(A64="","",IFERROR(IF(J64="","",TODAY()-J64),""))</f>
        <v/>
      </c>
      <c r="P64" s="4">
        <f>IF(A64="","",IF(F64="","Falta estado",IF(AND(OR(F64="Entregado",F64="Cancelado"),M64=""),"Falta fecha de cierre",IF(AND(NOT(OR(F64="Entregado",F64="Cancelado")),M64&lt;&gt;""),"Cierre inconsistente",IF(OR(F64="Entregado",F64="Cancelado"),"Cerrado",IF(AND(L64&lt;&gt;"",L64&lt;TODAY()),"Acción vencida",IF(AND(I64&lt;&gt;"",I64&lt;TODAY()),"Compromiso vencido",IF(AND(O64&lt;&gt;"",O64&gt;'Catálogos'!$H$2),"Sin actualización",IF(AND(L64&lt;&gt;"",L64&lt;=TODAY()+'Catálogos'!$H$3),"Acción próxima","En seguimiento")))))))))</f>
        <v/>
      </c>
      <c r="Q64" s="17" t="n"/>
    </row>
    <row r="65" ht="31" customHeight="1">
      <c r="A65" s="15" t="n"/>
      <c r="B65" s="16" t="n"/>
      <c r="C65" s="15" t="n"/>
      <c r="D65" s="17" t="n"/>
      <c r="E65" s="17" t="n"/>
      <c r="F65" s="15" t="n"/>
      <c r="G65" s="15" t="n"/>
      <c r="H65" s="15" t="n"/>
      <c r="I65" s="16" t="n"/>
      <c r="J65" s="16" t="n"/>
      <c r="K65" s="17" t="n"/>
      <c r="L65" s="16" t="n"/>
      <c r="M65" s="16" t="n"/>
      <c r="N65" s="19">
        <f>IF(A65="","",IFERROR(IF(OR(F65="Entregado",F65="Cancelado"),M65-B65,TODAY()-B65),""))</f>
        <v/>
      </c>
      <c r="O65" s="19">
        <f>IF(A65="","",IFERROR(IF(J65="","",TODAY()-J65),""))</f>
        <v/>
      </c>
      <c r="P65" s="8">
        <f>IF(A65="","",IF(F65="","Falta estado",IF(AND(OR(F65="Entregado",F65="Cancelado"),M65=""),"Falta fecha de cierre",IF(AND(NOT(OR(F65="Entregado",F65="Cancelado")),M65&lt;&gt;""),"Cierre inconsistente",IF(OR(F65="Entregado",F65="Cancelado"),"Cerrado",IF(AND(L65&lt;&gt;"",L65&lt;TODAY()),"Acción vencida",IF(AND(I65&lt;&gt;"",I65&lt;TODAY()),"Compromiso vencido",IF(AND(O65&lt;&gt;"",O65&gt;'Catálogos'!$H$2),"Sin actualización",IF(AND(L65&lt;&gt;"",L65&lt;=TODAY()+'Catálogos'!$H$3),"Acción próxima","En seguimiento")))))))))</f>
        <v/>
      </c>
      <c r="Q65" s="17" t="n"/>
    </row>
    <row r="66" ht="31" customHeight="1">
      <c r="A66" s="15" t="n"/>
      <c r="B66" s="16" t="n"/>
      <c r="C66" s="15" t="n"/>
      <c r="D66" s="17" t="n"/>
      <c r="E66" s="17" t="n"/>
      <c r="F66" s="15" t="n"/>
      <c r="G66" s="15" t="n"/>
      <c r="H66" s="15" t="n"/>
      <c r="I66" s="16" t="n"/>
      <c r="J66" s="16" t="n"/>
      <c r="K66" s="17" t="n"/>
      <c r="L66" s="16" t="n"/>
      <c r="M66" s="16" t="n"/>
      <c r="N66" s="18">
        <f>IF(A66="","",IFERROR(IF(OR(F66="Entregado",F66="Cancelado"),M66-B66,TODAY()-B66),""))</f>
        <v/>
      </c>
      <c r="O66" s="18">
        <f>IF(A66="","",IFERROR(IF(J66="","",TODAY()-J66),""))</f>
        <v/>
      </c>
      <c r="P66" s="4">
        <f>IF(A66="","",IF(F66="","Falta estado",IF(AND(OR(F66="Entregado",F66="Cancelado"),M66=""),"Falta fecha de cierre",IF(AND(NOT(OR(F66="Entregado",F66="Cancelado")),M66&lt;&gt;""),"Cierre inconsistente",IF(OR(F66="Entregado",F66="Cancelado"),"Cerrado",IF(AND(L66&lt;&gt;"",L66&lt;TODAY()),"Acción vencida",IF(AND(I66&lt;&gt;"",I66&lt;TODAY()),"Compromiso vencido",IF(AND(O66&lt;&gt;"",O66&gt;'Catálogos'!$H$2),"Sin actualización",IF(AND(L66&lt;&gt;"",L66&lt;=TODAY()+'Catálogos'!$H$3),"Acción próxima","En seguimiento")))))))))</f>
        <v/>
      </c>
      <c r="Q66" s="17" t="n"/>
    </row>
    <row r="67" ht="31" customHeight="1">
      <c r="A67" s="15" t="n"/>
      <c r="B67" s="16" t="n"/>
      <c r="C67" s="15" t="n"/>
      <c r="D67" s="17" t="n"/>
      <c r="E67" s="17" t="n"/>
      <c r="F67" s="15" t="n"/>
      <c r="G67" s="15" t="n"/>
      <c r="H67" s="15" t="n"/>
      <c r="I67" s="16" t="n"/>
      <c r="J67" s="16" t="n"/>
      <c r="K67" s="17" t="n"/>
      <c r="L67" s="16" t="n"/>
      <c r="M67" s="16" t="n"/>
      <c r="N67" s="19">
        <f>IF(A67="","",IFERROR(IF(OR(F67="Entregado",F67="Cancelado"),M67-B67,TODAY()-B67),""))</f>
        <v/>
      </c>
      <c r="O67" s="19">
        <f>IF(A67="","",IFERROR(IF(J67="","",TODAY()-J67),""))</f>
        <v/>
      </c>
      <c r="P67" s="8">
        <f>IF(A67="","",IF(F67="","Falta estado",IF(AND(OR(F67="Entregado",F67="Cancelado"),M67=""),"Falta fecha de cierre",IF(AND(NOT(OR(F67="Entregado",F67="Cancelado")),M67&lt;&gt;""),"Cierre inconsistente",IF(OR(F67="Entregado",F67="Cancelado"),"Cerrado",IF(AND(L67&lt;&gt;"",L67&lt;TODAY()),"Acción vencida",IF(AND(I67&lt;&gt;"",I67&lt;TODAY()),"Compromiso vencido",IF(AND(O67&lt;&gt;"",O67&gt;'Catálogos'!$H$2),"Sin actualización",IF(AND(L67&lt;&gt;"",L67&lt;=TODAY()+'Catálogos'!$H$3),"Acción próxima","En seguimiento")))))))))</f>
        <v/>
      </c>
      <c r="Q67" s="17" t="n"/>
    </row>
    <row r="68" ht="31" customHeight="1">
      <c r="A68" s="15" t="n"/>
      <c r="B68" s="16" t="n"/>
      <c r="C68" s="15" t="n"/>
      <c r="D68" s="17" t="n"/>
      <c r="E68" s="17" t="n"/>
      <c r="F68" s="15" t="n"/>
      <c r="G68" s="15" t="n"/>
      <c r="H68" s="15" t="n"/>
      <c r="I68" s="16" t="n"/>
      <c r="J68" s="16" t="n"/>
      <c r="K68" s="17" t="n"/>
      <c r="L68" s="16" t="n"/>
      <c r="M68" s="16" t="n"/>
      <c r="N68" s="18">
        <f>IF(A68="","",IFERROR(IF(OR(F68="Entregado",F68="Cancelado"),M68-B68,TODAY()-B68),""))</f>
        <v/>
      </c>
      <c r="O68" s="18">
        <f>IF(A68="","",IFERROR(IF(J68="","",TODAY()-J68),""))</f>
        <v/>
      </c>
      <c r="P68" s="4">
        <f>IF(A68="","",IF(F68="","Falta estado",IF(AND(OR(F68="Entregado",F68="Cancelado"),M68=""),"Falta fecha de cierre",IF(AND(NOT(OR(F68="Entregado",F68="Cancelado")),M68&lt;&gt;""),"Cierre inconsistente",IF(OR(F68="Entregado",F68="Cancelado"),"Cerrado",IF(AND(L68&lt;&gt;"",L68&lt;TODAY()),"Acción vencida",IF(AND(I68&lt;&gt;"",I68&lt;TODAY()),"Compromiso vencido",IF(AND(O68&lt;&gt;"",O68&gt;'Catálogos'!$H$2),"Sin actualización",IF(AND(L68&lt;&gt;"",L68&lt;=TODAY()+'Catálogos'!$H$3),"Acción próxima","En seguimiento")))))))))</f>
        <v/>
      </c>
      <c r="Q68" s="17" t="n"/>
    </row>
    <row r="69" ht="31" customHeight="1">
      <c r="A69" s="15" t="n"/>
      <c r="B69" s="16" t="n"/>
      <c r="C69" s="15" t="n"/>
      <c r="D69" s="17" t="n"/>
      <c r="E69" s="17" t="n"/>
      <c r="F69" s="15" t="n"/>
      <c r="G69" s="15" t="n"/>
      <c r="H69" s="15" t="n"/>
      <c r="I69" s="16" t="n"/>
      <c r="J69" s="16" t="n"/>
      <c r="K69" s="17" t="n"/>
      <c r="L69" s="16" t="n"/>
      <c r="M69" s="16" t="n"/>
      <c r="N69" s="19">
        <f>IF(A69="","",IFERROR(IF(OR(F69="Entregado",F69="Cancelado"),M69-B69,TODAY()-B69),""))</f>
        <v/>
      </c>
      <c r="O69" s="19">
        <f>IF(A69="","",IFERROR(IF(J69="","",TODAY()-J69),""))</f>
        <v/>
      </c>
      <c r="P69" s="8">
        <f>IF(A69="","",IF(F69="","Falta estado",IF(AND(OR(F69="Entregado",F69="Cancelado"),M69=""),"Falta fecha de cierre",IF(AND(NOT(OR(F69="Entregado",F69="Cancelado")),M69&lt;&gt;""),"Cierre inconsistente",IF(OR(F69="Entregado",F69="Cancelado"),"Cerrado",IF(AND(L69&lt;&gt;"",L69&lt;TODAY()),"Acción vencida",IF(AND(I69&lt;&gt;"",I69&lt;TODAY()),"Compromiso vencido",IF(AND(O69&lt;&gt;"",O69&gt;'Catálogos'!$H$2),"Sin actualización",IF(AND(L69&lt;&gt;"",L69&lt;=TODAY()+'Catálogos'!$H$3),"Acción próxima","En seguimiento")))))))))</f>
        <v/>
      </c>
      <c r="Q69" s="17" t="n"/>
    </row>
    <row r="70" ht="31" customHeight="1">
      <c r="A70" s="15" t="n"/>
      <c r="B70" s="16" t="n"/>
      <c r="C70" s="15" t="n"/>
      <c r="D70" s="17" t="n"/>
      <c r="E70" s="17" t="n"/>
      <c r="F70" s="15" t="n"/>
      <c r="G70" s="15" t="n"/>
      <c r="H70" s="15" t="n"/>
      <c r="I70" s="16" t="n"/>
      <c r="J70" s="16" t="n"/>
      <c r="K70" s="17" t="n"/>
      <c r="L70" s="16" t="n"/>
      <c r="M70" s="16" t="n"/>
      <c r="N70" s="18">
        <f>IF(A70="","",IFERROR(IF(OR(F70="Entregado",F70="Cancelado"),M70-B70,TODAY()-B70),""))</f>
        <v/>
      </c>
      <c r="O70" s="18">
        <f>IF(A70="","",IFERROR(IF(J70="","",TODAY()-J70),""))</f>
        <v/>
      </c>
      <c r="P70" s="4">
        <f>IF(A70="","",IF(F70="","Falta estado",IF(AND(OR(F70="Entregado",F70="Cancelado"),M70=""),"Falta fecha de cierre",IF(AND(NOT(OR(F70="Entregado",F70="Cancelado")),M70&lt;&gt;""),"Cierre inconsistente",IF(OR(F70="Entregado",F70="Cancelado"),"Cerrado",IF(AND(L70&lt;&gt;"",L70&lt;TODAY()),"Acción vencida",IF(AND(I70&lt;&gt;"",I70&lt;TODAY()),"Compromiso vencido",IF(AND(O70&lt;&gt;"",O70&gt;'Catálogos'!$H$2),"Sin actualización",IF(AND(L70&lt;&gt;"",L70&lt;=TODAY()+'Catálogos'!$H$3),"Acción próxima","En seguimiento")))))))))</f>
        <v/>
      </c>
      <c r="Q70" s="17" t="n"/>
    </row>
    <row r="71" ht="31" customHeight="1">
      <c r="A71" s="15" t="n"/>
      <c r="B71" s="16" t="n"/>
      <c r="C71" s="15" t="n"/>
      <c r="D71" s="17" t="n"/>
      <c r="E71" s="17" t="n"/>
      <c r="F71" s="15" t="n"/>
      <c r="G71" s="15" t="n"/>
      <c r="H71" s="15" t="n"/>
      <c r="I71" s="16" t="n"/>
      <c r="J71" s="16" t="n"/>
      <c r="K71" s="17" t="n"/>
      <c r="L71" s="16" t="n"/>
      <c r="M71" s="16" t="n"/>
      <c r="N71" s="19">
        <f>IF(A71="","",IFERROR(IF(OR(F71="Entregado",F71="Cancelado"),M71-B71,TODAY()-B71),""))</f>
        <v/>
      </c>
      <c r="O71" s="19">
        <f>IF(A71="","",IFERROR(IF(J71="","",TODAY()-J71),""))</f>
        <v/>
      </c>
      <c r="P71" s="8">
        <f>IF(A71="","",IF(F71="","Falta estado",IF(AND(OR(F71="Entregado",F71="Cancelado"),M71=""),"Falta fecha de cierre",IF(AND(NOT(OR(F71="Entregado",F71="Cancelado")),M71&lt;&gt;""),"Cierre inconsistente",IF(OR(F71="Entregado",F71="Cancelado"),"Cerrado",IF(AND(L71&lt;&gt;"",L71&lt;TODAY()),"Acción vencida",IF(AND(I71&lt;&gt;"",I71&lt;TODAY()),"Compromiso vencido",IF(AND(O71&lt;&gt;"",O71&gt;'Catálogos'!$H$2),"Sin actualización",IF(AND(L71&lt;&gt;"",L71&lt;=TODAY()+'Catálogos'!$H$3),"Acción próxima","En seguimiento")))))))))</f>
        <v/>
      </c>
      <c r="Q71" s="17" t="n"/>
    </row>
    <row r="72" ht="31" customHeight="1">
      <c r="A72" s="15" t="n"/>
      <c r="B72" s="16" t="n"/>
      <c r="C72" s="15" t="n"/>
      <c r="D72" s="17" t="n"/>
      <c r="E72" s="17" t="n"/>
      <c r="F72" s="15" t="n"/>
      <c r="G72" s="15" t="n"/>
      <c r="H72" s="15" t="n"/>
      <c r="I72" s="16" t="n"/>
      <c r="J72" s="16" t="n"/>
      <c r="K72" s="17" t="n"/>
      <c r="L72" s="16" t="n"/>
      <c r="M72" s="16" t="n"/>
      <c r="N72" s="18">
        <f>IF(A72="","",IFERROR(IF(OR(F72="Entregado",F72="Cancelado"),M72-B72,TODAY()-B72),""))</f>
        <v/>
      </c>
      <c r="O72" s="18">
        <f>IF(A72="","",IFERROR(IF(J72="","",TODAY()-J72),""))</f>
        <v/>
      </c>
      <c r="P72" s="4">
        <f>IF(A72="","",IF(F72="","Falta estado",IF(AND(OR(F72="Entregado",F72="Cancelado"),M72=""),"Falta fecha de cierre",IF(AND(NOT(OR(F72="Entregado",F72="Cancelado")),M72&lt;&gt;""),"Cierre inconsistente",IF(OR(F72="Entregado",F72="Cancelado"),"Cerrado",IF(AND(L72&lt;&gt;"",L72&lt;TODAY()),"Acción vencida",IF(AND(I72&lt;&gt;"",I72&lt;TODAY()),"Compromiso vencido",IF(AND(O72&lt;&gt;"",O72&gt;'Catálogos'!$H$2),"Sin actualización",IF(AND(L72&lt;&gt;"",L72&lt;=TODAY()+'Catálogos'!$H$3),"Acción próxima","En seguimiento")))))))))</f>
        <v/>
      </c>
      <c r="Q72" s="17" t="n"/>
    </row>
    <row r="73" ht="31" customHeight="1">
      <c r="A73" s="15" t="n"/>
      <c r="B73" s="16" t="n"/>
      <c r="C73" s="15" t="n"/>
      <c r="D73" s="17" t="n"/>
      <c r="E73" s="17" t="n"/>
      <c r="F73" s="15" t="n"/>
      <c r="G73" s="15" t="n"/>
      <c r="H73" s="15" t="n"/>
      <c r="I73" s="16" t="n"/>
      <c r="J73" s="16" t="n"/>
      <c r="K73" s="17" t="n"/>
      <c r="L73" s="16" t="n"/>
      <c r="M73" s="16" t="n"/>
      <c r="N73" s="19">
        <f>IF(A73="","",IFERROR(IF(OR(F73="Entregado",F73="Cancelado"),M73-B73,TODAY()-B73),""))</f>
        <v/>
      </c>
      <c r="O73" s="19">
        <f>IF(A73="","",IFERROR(IF(J73="","",TODAY()-J73),""))</f>
        <v/>
      </c>
      <c r="P73" s="8">
        <f>IF(A73="","",IF(F73="","Falta estado",IF(AND(OR(F73="Entregado",F73="Cancelado"),M73=""),"Falta fecha de cierre",IF(AND(NOT(OR(F73="Entregado",F73="Cancelado")),M73&lt;&gt;""),"Cierre inconsistente",IF(OR(F73="Entregado",F73="Cancelado"),"Cerrado",IF(AND(L73&lt;&gt;"",L73&lt;TODAY()),"Acción vencida",IF(AND(I73&lt;&gt;"",I73&lt;TODAY()),"Compromiso vencido",IF(AND(O73&lt;&gt;"",O73&gt;'Catálogos'!$H$2),"Sin actualización",IF(AND(L73&lt;&gt;"",L73&lt;=TODAY()+'Catálogos'!$H$3),"Acción próxima","En seguimiento")))))))))</f>
        <v/>
      </c>
      <c r="Q73" s="17" t="n"/>
    </row>
    <row r="74" ht="31" customHeight="1">
      <c r="A74" s="15" t="n"/>
      <c r="B74" s="16" t="n"/>
      <c r="C74" s="15" t="n"/>
      <c r="D74" s="17" t="n"/>
      <c r="E74" s="17" t="n"/>
      <c r="F74" s="15" t="n"/>
      <c r="G74" s="15" t="n"/>
      <c r="H74" s="15" t="n"/>
      <c r="I74" s="16" t="n"/>
      <c r="J74" s="16" t="n"/>
      <c r="K74" s="17" t="n"/>
      <c r="L74" s="16" t="n"/>
      <c r="M74" s="16" t="n"/>
      <c r="N74" s="18">
        <f>IF(A74="","",IFERROR(IF(OR(F74="Entregado",F74="Cancelado"),M74-B74,TODAY()-B74),""))</f>
        <v/>
      </c>
      <c r="O74" s="18">
        <f>IF(A74="","",IFERROR(IF(J74="","",TODAY()-J74),""))</f>
        <v/>
      </c>
      <c r="P74" s="4">
        <f>IF(A74="","",IF(F74="","Falta estado",IF(AND(OR(F74="Entregado",F74="Cancelado"),M74=""),"Falta fecha de cierre",IF(AND(NOT(OR(F74="Entregado",F74="Cancelado")),M74&lt;&gt;""),"Cierre inconsistente",IF(OR(F74="Entregado",F74="Cancelado"),"Cerrado",IF(AND(L74&lt;&gt;"",L74&lt;TODAY()),"Acción vencida",IF(AND(I74&lt;&gt;"",I74&lt;TODAY()),"Compromiso vencido",IF(AND(O74&lt;&gt;"",O74&gt;'Catálogos'!$H$2),"Sin actualización",IF(AND(L74&lt;&gt;"",L74&lt;=TODAY()+'Catálogos'!$H$3),"Acción próxima","En seguimiento")))))))))</f>
        <v/>
      </c>
      <c r="Q74" s="17" t="n"/>
    </row>
    <row r="75" ht="31" customHeight="1">
      <c r="A75" s="15" t="n"/>
      <c r="B75" s="16" t="n"/>
      <c r="C75" s="15" t="n"/>
      <c r="D75" s="17" t="n"/>
      <c r="E75" s="17" t="n"/>
      <c r="F75" s="15" t="n"/>
      <c r="G75" s="15" t="n"/>
      <c r="H75" s="15" t="n"/>
      <c r="I75" s="16" t="n"/>
      <c r="J75" s="16" t="n"/>
      <c r="K75" s="17" t="n"/>
      <c r="L75" s="16" t="n"/>
      <c r="M75" s="16" t="n"/>
      <c r="N75" s="19">
        <f>IF(A75="","",IFERROR(IF(OR(F75="Entregado",F75="Cancelado"),M75-B75,TODAY()-B75),""))</f>
        <v/>
      </c>
      <c r="O75" s="19">
        <f>IF(A75="","",IFERROR(IF(J75="","",TODAY()-J75),""))</f>
        <v/>
      </c>
      <c r="P75" s="8">
        <f>IF(A75="","",IF(F75="","Falta estado",IF(AND(OR(F75="Entregado",F75="Cancelado"),M75=""),"Falta fecha de cierre",IF(AND(NOT(OR(F75="Entregado",F75="Cancelado")),M75&lt;&gt;""),"Cierre inconsistente",IF(OR(F75="Entregado",F75="Cancelado"),"Cerrado",IF(AND(L75&lt;&gt;"",L75&lt;TODAY()),"Acción vencida",IF(AND(I75&lt;&gt;"",I75&lt;TODAY()),"Compromiso vencido",IF(AND(O75&lt;&gt;"",O75&gt;'Catálogos'!$H$2),"Sin actualización",IF(AND(L75&lt;&gt;"",L75&lt;=TODAY()+'Catálogos'!$H$3),"Acción próxima","En seguimiento")))))))))</f>
        <v/>
      </c>
      <c r="Q75" s="17" t="n"/>
    </row>
    <row r="76" ht="31" customHeight="1">
      <c r="A76" s="15" t="n"/>
      <c r="B76" s="16" t="n"/>
      <c r="C76" s="15" t="n"/>
      <c r="D76" s="17" t="n"/>
      <c r="E76" s="17" t="n"/>
      <c r="F76" s="15" t="n"/>
      <c r="G76" s="15" t="n"/>
      <c r="H76" s="15" t="n"/>
      <c r="I76" s="16" t="n"/>
      <c r="J76" s="16" t="n"/>
      <c r="K76" s="17" t="n"/>
      <c r="L76" s="16" t="n"/>
      <c r="M76" s="16" t="n"/>
      <c r="N76" s="18">
        <f>IF(A76="","",IFERROR(IF(OR(F76="Entregado",F76="Cancelado"),M76-B76,TODAY()-B76),""))</f>
        <v/>
      </c>
      <c r="O76" s="18">
        <f>IF(A76="","",IFERROR(IF(J76="","",TODAY()-J76),""))</f>
        <v/>
      </c>
      <c r="P76" s="4">
        <f>IF(A76="","",IF(F76="","Falta estado",IF(AND(OR(F76="Entregado",F76="Cancelado"),M76=""),"Falta fecha de cierre",IF(AND(NOT(OR(F76="Entregado",F76="Cancelado")),M76&lt;&gt;""),"Cierre inconsistente",IF(OR(F76="Entregado",F76="Cancelado"),"Cerrado",IF(AND(L76&lt;&gt;"",L76&lt;TODAY()),"Acción vencida",IF(AND(I76&lt;&gt;"",I76&lt;TODAY()),"Compromiso vencido",IF(AND(O76&lt;&gt;"",O76&gt;'Catálogos'!$H$2),"Sin actualización",IF(AND(L76&lt;&gt;"",L76&lt;=TODAY()+'Catálogos'!$H$3),"Acción próxima","En seguimiento")))))))))</f>
        <v/>
      </c>
      <c r="Q76" s="17" t="n"/>
    </row>
    <row r="77" ht="31" customHeight="1">
      <c r="A77" s="15" t="n"/>
      <c r="B77" s="16" t="n"/>
      <c r="C77" s="15" t="n"/>
      <c r="D77" s="17" t="n"/>
      <c r="E77" s="17" t="n"/>
      <c r="F77" s="15" t="n"/>
      <c r="G77" s="15" t="n"/>
      <c r="H77" s="15" t="n"/>
      <c r="I77" s="16" t="n"/>
      <c r="J77" s="16" t="n"/>
      <c r="K77" s="17" t="n"/>
      <c r="L77" s="16" t="n"/>
      <c r="M77" s="16" t="n"/>
      <c r="N77" s="19">
        <f>IF(A77="","",IFERROR(IF(OR(F77="Entregado",F77="Cancelado"),M77-B77,TODAY()-B77),""))</f>
        <v/>
      </c>
      <c r="O77" s="19">
        <f>IF(A77="","",IFERROR(IF(J77="","",TODAY()-J77),""))</f>
        <v/>
      </c>
      <c r="P77" s="8">
        <f>IF(A77="","",IF(F77="","Falta estado",IF(AND(OR(F77="Entregado",F77="Cancelado"),M77=""),"Falta fecha de cierre",IF(AND(NOT(OR(F77="Entregado",F77="Cancelado")),M77&lt;&gt;""),"Cierre inconsistente",IF(OR(F77="Entregado",F77="Cancelado"),"Cerrado",IF(AND(L77&lt;&gt;"",L77&lt;TODAY()),"Acción vencida",IF(AND(I77&lt;&gt;"",I77&lt;TODAY()),"Compromiso vencido",IF(AND(O77&lt;&gt;"",O77&gt;'Catálogos'!$H$2),"Sin actualización",IF(AND(L77&lt;&gt;"",L77&lt;=TODAY()+'Catálogos'!$H$3),"Acción próxima","En seguimiento")))))))))</f>
        <v/>
      </c>
      <c r="Q77" s="17" t="n"/>
    </row>
    <row r="78" ht="31" customHeight="1">
      <c r="A78" s="15" t="n"/>
      <c r="B78" s="16" t="n"/>
      <c r="C78" s="15" t="n"/>
      <c r="D78" s="17" t="n"/>
      <c r="E78" s="17" t="n"/>
      <c r="F78" s="15" t="n"/>
      <c r="G78" s="15" t="n"/>
      <c r="H78" s="15" t="n"/>
      <c r="I78" s="16" t="n"/>
      <c r="J78" s="16" t="n"/>
      <c r="K78" s="17" t="n"/>
      <c r="L78" s="16" t="n"/>
      <c r="M78" s="16" t="n"/>
      <c r="N78" s="18">
        <f>IF(A78="","",IFERROR(IF(OR(F78="Entregado",F78="Cancelado"),M78-B78,TODAY()-B78),""))</f>
        <v/>
      </c>
      <c r="O78" s="18">
        <f>IF(A78="","",IFERROR(IF(J78="","",TODAY()-J78),""))</f>
        <v/>
      </c>
      <c r="P78" s="4">
        <f>IF(A78="","",IF(F78="","Falta estado",IF(AND(OR(F78="Entregado",F78="Cancelado"),M78=""),"Falta fecha de cierre",IF(AND(NOT(OR(F78="Entregado",F78="Cancelado")),M78&lt;&gt;""),"Cierre inconsistente",IF(OR(F78="Entregado",F78="Cancelado"),"Cerrado",IF(AND(L78&lt;&gt;"",L78&lt;TODAY()),"Acción vencida",IF(AND(I78&lt;&gt;"",I78&lt;TODAY()),"Compromiso vencido",IF(AND(O78&lt;&gt;"",O78&gt;'Catálogos'!$H$2),"Sin actualización",IF(AND(L78&lt;&gt;"",L78&lt;=TODAY()+'Catálogos'!$H$3),"Acción próxima","En seguimiento")))))))))</f>
        <v/>
      </c>
      <c r="Q78" s="17" t="n"/>
    </row>
    <row r="79" ht="31" customHeight="1">
      <c r="A79" s="15" t="n"/>
      <c r="B79" s="16" t="n"/>
      <c r="C79" s="15" t="n"/>
      <c r="D79" s="17" t="n"/>
      <c r="E79" s="17" t="n"/>
      <c r="F79" s="15" t="n"/>
      <c r="G79" s="15" t="n"/>
      <c r="H79" s="15" t="n"/>
      <c r="I79" s="16" t="n"/>
      <c r="J79" s="16" t="n"/>
      <c r="K79" s="17" t="n"/>
      <c r="L79" s="16" t="n"/>
      <c r="M79" s="16" t="n"/>
      <c r="N79" s="19">
        <f>IF(A79="","",IFERROR(IF(OR(F79="Entregado",F79="Cancelado"),M79-B79,TODAY()-B79),""))</f>
        <v/>
      </c>
      <c r="O79" s="19">
        <f>IF(A79="","",IFERROR(IF(J79="","",TODAY()-J79),""))</f>
        <v/>
      </c>
      <c r="P79" s="8">
        <f>IF(A79="","",IF(F79="","Falta estado",IF(AND(OR(F79="Entregado",F79="Cancelado"),M79=""),"Falta fecha de cierre",IF(AND(NOT(OR(F79="Entregado",F79="Cancelado")),M79&lt;&gt;""),"Cierre inconsistente",IF(OR(F79="Entregado",F79="Cancelado"),"Cerrado",IF(AND(L79&lt;&gt;"",L79&lt;TODAY()),"Acción vencida",IF(AND(I79&lt;&gt;"",I79&lt;TODAY()),"Compromiso vencido",IF(AND(O79&lt;&gt;"",O79&gt;'Catálogos'!$H$2),"Sin actualización",IF(AND(L79&lt;&gt;"",L79&lt;=TODAY()+'Catálogos'!$H$3),"Acción próxima","En seguimiento")))))))))</f>
        <v/>
      </c>
      <c r="Q79" s="17" t="n"/>
    </row>
    <row r="80" ht="31" customHeight="1">
      <c r="A80" s="15" t="n"/>
      <c r="B80" s="16" t="n"/>
      <c r="C80" s="15" t="n"/>
      <c r="D80" s="17" t="n"/>
      <c r="E80" s="17" t="n"/>
      <c r="F80" s="15" t="n"/>
      <c r="G80" s="15" t="n"/>
      <c r="H80" s="15" t="n"/>
      <c r="I80" s="16" t="n"/>
      <c r="J80" s="16" t="n"/>
      <c r="K80" s="17" t="n"/>
      <c r="L80" s="16" t="n"/>
      <c r="M80" s="16" t="n"/>
      <c r="N80" s="18">
        <f>IF(A80="","",IFERROR(IF(OR(F80="Entregado",F80="Cancelado"),M80-B80,TODAY()-B80),""))</f>
        <v/>
      </c>
      <c r="O80" s="18">
        <f>IF(A80="","",IFERROR(IF(J80="","",TODAY()-J80),""))</f>
        <v/>
      </c>
      <c r="P80" s="4">
        <f>IF(A80="","",IF(F80="","Falta estado",IF(AND(OR(F80="Entregado",F80="Cancelado"),M80=""),"Falta fecha de cierre",IF(AND(NOT(OR(F80="Entregado",F80="Cancelado")),M80&lt;&gt;""),"Cierre inconsistente",IF(OR(F80="Entregado",F80="Cancelado"),"Cerrado",IF(AND(L80&lt;&gt;"",L80&lt;TODAY()),"Acción vencida",IF(AND(I80&lt;&gt;"",I80&lt;TODAY()),"Compromiso vencido",IF(AND(O80&lt;&gt;"",O80&gt;'Catálogos'!$H$2),"Sin actualización",IF(AND(L80&lt;&gt;"",L80&lt;=TODAY()+'Catálogos'!$H$3),"Acción próxima","En seguimiento")))))))))</f>
        <v/>
      </c>
      <c r="Q80" s="17" t="n"/>
    </row>
    <row r="81" ht="31" customHeight="1">
      <c r="A81" s="15" t="n"/>
      <c r="B81" s="16" t="n"/>
      <c r="C81" s="15" t="n"/>
      <c r="D81" s="17" t="n"/>
      <c r="E81" s="17" t="n"/>
      <c r="F81" s="15" t="n"/>
      <c r="G81" s="15" t="n"/>
      <c r="H81" s="15" t="n"/>
      <c r="I81" s="16" t="n"/>
      <c r="J81" s="16" t="n"/>
      <c r="K81" s="17" t="n"/>
      <c r="L81" s="16" t="n"/>
      <c r="M81" s="16" t="n"/>
      <c r="N81" s="19">
        <f>IF(A81="","",IFERROR(IF(OR(F81="Entregado",F81="Cancelado"),M81-B81,TODAY()-B81),""))</f>
        <v/>
      </c>
      <c r="O81" s="19">
        <f>IF(A81="","",IFERROR(IF(J81="","",TODAY()-J81),""))</f>
        <v/>
      </c>
      <c r="P81" s="8">
        <f>IF(A81="","",IF(F81="","Falta estado",IF(AND(OR(F81="Entregado",F81="Cancelado"),M81=""),"Falta fecha de cierre",IF(AND(NOT(OR(F81="Entregado",F81="Cancelado")),M81&lt;&gt;""),"Cierre inconsistente",IF(OR(F81="Entregado",F81="Cancelado"),"Cerrado",IF(AND(L81&lt;&gt;"",L81&lt;TODAY()),"Acción vencida",IF(AND(I81&lt;&gt;"",I81&lt;TODAY()),"Compromiso vencido",IF(AND(O81&lt;&gt;"",O81&gt;'Catálogos'!$H$2),"Sin actualización",IF(AND(L81&lt;&gt;"",L81&lt;=TODAY()+'Catálogos'!$H$3),"Acción próxima","En seguimiento")))))))))</f>
        <v/>
      </c>
      <c r="Q81" s="17" t="n"/>
    </row>
    <row r="82" ht="31" customHeight="1">
      <c r="A82" s="15" t="n"/>
      <c r="B82" s="16" t="n"/>
      <c r="C82" s="15" t="n"/>
      <c r="D82" s="17" t="n"/>
      <c r="E82" s="17" t="n"/>
      <c r="F82" s="15" t="n"/>
      <c r="G82" s="15" t="n"/>
      <c r="H82" s="15" t="n"/>
      <c r="I82" s="16" t="n"/>
      <c r="J82" s="16" t="n"/>
      <c r="K82" s="17" t="n"/>
      <c r="L82" s="16" t="n"/>
      <c r="M82" s="16" t="n"/>
      <c r="N82" s="18">
        <f>IF(A82="","",IFERROR(IF(OR(F82="Entregado",F82="Cancelado"),M82-B82,TODAY()-B82),""))</f>
        <v/>
      </c>
      <c r="O82" s="18">
        <f>IF(A82="","",IFERROR(IF(J82="","",TODAY()-J82),""))</f>
        <v/>
      </c>
      <c r="P82" s="4">
        <f>IF(A82="","",IF(F82="","Falta estado",IF(AND(OR(F82="Entregado",F82="Cancelado"),M82=""),"Falta fecha de cierre",IF(AND(NOT(OR(F82="Entregado",F82="Cancelado")),M82&lt;&gt;""),"Cierre inconsistente",IF(OR(F82="Entregado",F82="Cancelado"),"Cerrado",IF(AND(L82&lt;&gt;"",L82&lt;TODAY()),"Acción vencida",IF(AND(I82&lt;&gt;"",I82&lt;TODAY()),"Compromiso vencido",IF(AND(O82&lt;&gt;"",O82&gt;'Catálogos'!$H$2),"Sin actualización",IF(AND(L82&lt;&gt;"",L82&lt;=TODAY()+'Catálogos'!$H$3),"Acción próxima","En seguimiento")))))))))</f>
        <v/>
      </c>
      <c r="Q82" s="17" t="n"/>
    </row>
    <row r="83" ht="31" customHeight="1">
      <c r="A83" s="15" t="n"/>
      <c r="B83" s="16" t="n"/>
      <c r="C83" s="15" t="n"/>
      <c r="D83" s="17" t="n"/>
      <c r="E83" s="17" t="n"/>
      <c r="F83" s="15" t="n"/>
      <c r="G83" s="15" t="n"/>
      <c r="H83" s="15" t="n"/>
      <c r="I83" s="16" t="n"/>
      <c r="J83" s="16" t="n"/>
      <c r="K83" s="17" t="n"/>
      <c r="L83" s="16" t="n"/>
      <c r="M83" s="16" t="n"/>
      <c r="N83" s="19">
        <f>IF(A83="","",IFERROR(IF(OR(F83="Entregado",F83="Cancelado"),M83-B83,TODAY()-B83),""))</f>
        <v/>
      </c>
      <c r="O83" s="19">
        <f>IF(A83="","",IFERROR(IF(J83="","",TODAY()-J83),""))</f>
        <v/>
      </c>
      <c r="P83" s="8">
        <f>IF(A83="","",IF(F83="","Falta estado",IF(AND(OR(F83="Entregado",F83="Cancelado"),M83=""),"Falta fecha de cierre",IF(AND(NOT(OR(F83="Entregado",F83="Cancelado")),M83&lt;&gt;""),"Cierre inconsistente",IF(OR(F83="Entregado",F83="Cancelado"),"Cerrado",IF(AND(L83&lt;&gt;"",L83&lt;TODAY()),"Acción vencida",IF(AND(I83&lt;&gt;"",I83&lt;TODAY()),"Compromiso vencido",IF(AND(O83&lt;&gt;"",O83&gt;'Catálogos'!$H$2),"Sin actualización",IF(AND(L83&lt;&gt;"",L83&lt;=TODAY()+'Catálogos'!$H$3),"Acción próxima","En seguimiento")))))))))</f>
        <v/>
      </c>
      <c r="Q83" s="17" t="n"/>
    </row>
    <row r="84" ht="31" customHeight="1">
      <c r="A84" s="15" t="n"/>
      <c r="B84" s="16" t="n"/>
      <c r="C84" s="15" t="n"/>
      <c r="D84" s="17" t="n"/>
      <c r="E84" s="17" t="n"/>
      <c r="F84" s="15" t="n"/>
      <c r="G84" s="15" t="n"/>
      <c r="H84" s="15" t="n"/>
      <c r="I84" s="16" t="n"/>
      <c r="J84" s="16" t="n"/>
      <c r="K84" s="17" t="n"/>
      <c r="L84" s="16" t="n"/>
      <c r="M84" s="16" t="n"/>
      <c r="N84" s="18">
        <f>IF(A84="","",IFERROR(IF(OR(F84="Entregado",F84="Cancelado"),M84-B84,TODAY()-B84),""))</f>
        <v/>
      </c>
      <c r="O84" s="18">
        <f>IF(A84="","",IFERROR(IF(J84="","",TODAY()-J84),""))</f>
        <v/>
      </c>
      <c r="P84" s="4">
        <f>IF(A84="","",IF(F84="","Falta estado",IF(AND(OR(F84="Entregado",F84="Cancelado"),M84=""),"Falta fecha de cierre",IF(AND(NOT(OR(F84="Entregado",F84="Cancelado")),M84&lt;&gt;""),"Cierre inconsistente",IF(OR(F84="Entregado",F84="Cancelado"),"Cerrado",IF(AND(L84&lt;&gt;"",L84&lt;TODAY()),"Acción vencida",IF(AND(I84&lt;&gt;"",I84&lt;TODAY()),"Compromiso vencido",IF(AND(O84&lt;&gt;"",O84&gt;'Catálogos'!$H$2),"Sin actualización",IF(AND(L84&lt;&gt;"",L84&lt;=TODAY()+'Catálogos'!$H$3),"Acción próxima","En seguimiento")))))))))</f>
        <v/>
      </c>
      <c r="Q84" s="17" t="n"/>
    </row>
    <row r="85" ht="31" customHeight="1">
      <c r="A85" s="15" t="n"/>
      <c r="B85" s="16" t="n"/>
      <c r="C85" s="15" t="n"/>
      <c r="D85" s="17" t="n"/>
      <c r="E85" s="17" t="n"/>
      <c r="F85" s="15" t="n"/>
      <c r="G85" s="15" t="n"/>
      <c r="H85" s="15" t="n"/>
      <c r="I85" s="16" t="n"/>
      <c r="J85" s="16" t="n"/>
      <c r="K85" s="17" t="n"/>
      <c r="L85" s="16" t="n"/>
      <c r="M85" s="16" t="n"/>
      <c r="N85" s="19">
        <f>IF(A85="","",IFERROR(IF(OR(F85="Entregado",F85="Cancelado"),M85-B85,TODAY()-B85),""))</f>
        <v/>
      </c>
      <c r="O85" s="19">
        <f>IF(A85="","",IFERROR(IF(J85="","",TODAY()-J85),""))</f>
        <v/>
      </c>
      <c r="P85" s="8">
        <f>IF(A85="","",IF(F85="","Falta estado",IF(AND(OR(F85="Entregado",F85="Cancelado"),M85=""),"Falta fecha de cierre",IF(AND(NOT(OR(F85="Entregado",F85="Cancelado")),M85&lt;&gt;""),"Cierre inconsistente",IF(OR(F85="Entregado",F85="Cancelado"),"Cerrado",IF(AND(L85&lt;&gt;"",L85&lt;TODAY()),"Acción vencida",IF(AND(I85&lt;&gt;"",I85&lt;TODAY()),"Compromiso vencido",IF(AND(O85&lt;&gt;"",O85&gt;'Catálogos'!$H$2),"Sin actualización",IF(AND(L85&lt;&gt;"",L85&lt;=TODAY()+'Catálogos'!$H$3),"Acción próxima","En seguimiento")))))))))</f>
        <v/>
      </c>
      <c r="Q85" s="17" t="n"/>
    </row>
    <row r="86" ht="31" customHeight="1">
      <c r="A86" s="15" t="n"/>
      <c r="B86" s="16" t="n"/>
      <c r="C86" s="15" t="n"/>
      <c r="D86" s="17" t="n"/>
      <c r="E86" s="17" t="n"/>
      <c r="F86" s="15" t="n"/>
      <c r="G86" s="15" t="n"/>
      <c r="H86" s="15" t="n"/>
      <c r="I86" s="16" t="n"/>
      <c r="J86" s="16" t="n"/>
      <c r="K86" s="17" t="n"/>
      <c r="L86" s="16" t="n"/>
      <c r="M86" s="16" t="n"/>
      <c r="N86" s="18">
        <f>IF(A86="","",IFERROR(IF(OR(F86="Entregado",F86="Cancelado"),M86-B86,TODAY()-B86),""))</f>
        <v/>
      </c>
      <c r="O86" s="18">
        <f>IF(A86="","",IFERROR(IF(J86="","",TODAY()-J86),""))</f>
        <v/>
      </c>
      <c r="P86" s="4">
        <f>IF(A86="","",IF(F86="","Falta estado",IF(AND(OR(F86="Entregado",F86="Cancelado"),M86=""),"Falta fecha de cierre",IF(AND(NOT(OR(F86="Entregado",F86="Cancelado")),M86&lt;&gt;""),"Cierre inconsistente",IF(OR(F86="Entregado",F86="Cancelado"),"Cerrado",IF(AND(L86&lt;&gt;"",L86&lt;TODAY()),"Acción vencida",IF(AND(I86&lt;&gt;"",I86&lt;TODAY()),"Compromiso vencido",IF(AND(O86&lt;&gt;"",O86&gt;'Catálogos'!$H$2),"Sin actualización",IF(AND(L86&lt;&gt;"",L86&lt;=TODAY()+'Catálogos'!$H$3),"Acción próxima","En seguimiento")))))))))</f>
        <v/>
      </c>
      <c r="Q86" s="17" t="n"/>
    </row>
    <row r="87" ht="31" customHeight="1">
      <c r="A87" s="15" t="n"/>
      <c r="B87" s="16" t="n"/>
      <c r="C87" s="15" t="n"/>
      <c r="D87" s="17" t="n"/>
      <c r="E87" s="17" t="n"/>
      <c r="F87" s="15" t="n"/>
      <c r="G87" s="15" t="n"/>
      <c r="H87" s="15" t="n"/>
      <c r="I87" s="16" t="n"/>
      <c r="J87" s="16" t="n"/>
      <c r="K87" s="17" t="n"/>
      <c r="L87" s="16" t="n"/>
      <c r="M87" s="16" t="n"/>
      <c r="N87" s="19">
        <f>IF(A87="","",IFERROR(IF(OR(F87="Entregado",F87="Cancelado"),M87-B87,TODAY()-B87),""))</f>
        <v/>
      </c>
      <c r="O87" s="19">
        <f>IF(A87="","",IFERROR(IF(J87="","",TODAY()-J87),""))</f>
        <v/>
      </c>
      <c r="P87" s="8">
        <f>IF(A87="","",IF(F87="","Falta estado",IF(AND(OR(F87="Entregado",F87="Cancelado"),M87=""),"Falta fecha de cierre",IF(AND(NOT(OR(F87="Entregado",F87="Cancelado")),M87&lt;&gt;""),"Cierre inconsistente",IF(OR(F87="Entregado",F87="Cancelado"),"Cerrado",IF(AND(L87&lt;&gt;"",L87&lt;TODAY()),"Acción vencida",IF(AND(I87&lt;&gt;"",I87&lt;TODAY()),"Compromiso vencido",IF(AND(O87&lt;&gt;"",O87&gt;'Catálogos'!$H$2),"Sin actualización",IF(AND(L87&lt;&gt;"",L87&lt;=TODAY()+'Catálogos'!$H$3),"Acción próxima","En seguimiento")))))))))</f>
        <v/>
      </c>
      <c r="Q87" s="17" t="n"/>
    </row>
    <row r="88" ht="31" customHeight="1">
      <c r="A88" s="15" t="n"/>
      <c r="B88" s="16" t="n"/>
      <c r="C88" s="15" t="n"/>
      <c r="D88" s="17" t="n"/>
      <c r="E88" s="17" t="n"/>
      <c r="F88" s="15" t="n"/>
      <c r="G88" s="15" t="n"/>
      <c r="H88" s="15" t="n"/>
      <c r="I88" s="16" t="n"/>
      <c r="J88" s="16" t="n"/>
      <c r="K88" s="17" t="n"/>
      <c r="L88" s="16" t="n"/>
      <c r="M88" s="16" t="n"/>
      <c r="N88" s="18">
        <f>IF(A88="","",IFERROR(IF(OR(F88="Entregado",F88="Cancelado"),M88-B88,TODAY()-B88),""))</f>
        <v/>
      </c>
      <c r="O88" s="18">
        <f>IF(A88="","",IFERROR(IF(J88="","",TODAY()-J88),""))</f>
        <v/>
      </c>
      <c r="P88" s="4">
        <f>IF(A88="","",IF(F88="","Falta estado",IF(AND(OR(F88="Entregado",F88="Cancelado"),M88=""),"Falta fecha de cierre",IF(AND(NOT(OR(F88="Entregado",F88="Cancelado")),M88&lt;&gt;""),"Cierre inconsistente",IF(OR(F88="Entregado",F88="Cancelado"),"Cerrado",IF(AND(L88&lt;&gt;"",L88&lt;TODAY()),"Acción vencida",IF(AND(I88&lt;&gt;"",I88&lt;TODAY()),"Compromiso vencido",IF(AND(O88&lt;&gt;"",O88&gt;'Catálogos'!$H$2),"Sin actualización",IF(AND(L88&lt;&gt;"",L88&lt;=TODAY()+'Catálogos'!$H$3),"Acción próxima","En seguimiento")))))))))</f>
        <v/>
      </c>
      <c r="Q88" s="17" t="n"/>
    </row>
    <row r="89" ht="31" customHeight="1">
      <c r="A89" s="15" t="n"/>
      <c r="B89" s="16" t="n"/>
      <c r="C89" s="15" t="n"/>
      <c r="D89" s="17" t="n"/>
      <c r="E89" s="17" t="n"/>
      <c r="F89" s="15" t="n"/>
      <c r="G89" s="15" t="n"/>
      <c r="H89" s="15" t="n"/>
      <c r="I89" s="16" t="n"/>
      <c r="J89" s="16" t="n"/>
      <c r="K89" s="17" t="n"/>
      <c r="L89" s="16" t="n"/>
      <c r="M89" s="16" t="n"/>
      <c r="N89" s="19">
        <f>IF(A89="","",IFERROR(IF(OR(F89="Entregado",F89="Cancelado"),M89-B89,TODAY()-B89),""))</f>
        <v/>
      </c>
      <c r="O89" s="19">
        <f>IF(A89="","",IFERROR(IF(J89="","",TODAY()-J89),""))</f>
        <v/>
      </c>
      <c r="P89" s="8">
        <f>IF(A89="","",IF(F89="","Falta estado",IF(AND(OR(F89="Entregado",F89="Cancelado"),M89=""),"Falta fecha de cierre",IF(AND(NOT(OR(F89="Entregado",F89="Cancelado")),M89&lt;&gt;""),"Cierre inconsistente",IF(OR(F89="Entregado",F89="Cancelado"),"Cerrado",IF(AND(L89&lt;&gt;"",L89&lt;TODAY()),"Acción vencida",IF(AND(I89&lt;&gt;"",I89&lt;TODAY()),"Compromiso vencido",IF(AND(O89&lt;&gt;"",O89&gt;'Catálogos'!$H$2),"Sin actualización",IF(AND(L89&lt;&gt;"",L89&lt;=TODAY()+'Catálogos'!$H$3),"Acción próxima","En seguimiento")))))))))</f>
        <v/>
      </c>
      <c r="Q89" s="17" t="n"/>
    </row>
    <row r="90" ht="31" customHeight="1">
      <c r="A90" s="15" t="n"/>
      <c r="B90" s="16" t="n"/>
      <c r="C90" s="15" t="n"/>
      <c r="D90" s="17" t="n"/>
      <c r="E90" s="17" t="n"/>
      <c r="F90" s="15" t="n"/>
      <c r="G90" s="15" t="n"/>
      <c r="H90" s="15" t="n"/>
      <c r="I90" s="16" t="n"/>
      <c r="J90" s="16" t="n"/>
      <c r="K90" s="17" t="n"/>
      <c r="L90" s="16" t="n"/>
      <c r="M90" s="16" t="n"/>
      <c r="N90" s="18">
        <f>IF(A90="","",IFERROR(IF(OR(F90="Entregado",F90="Cancelado"),M90-B90,TODAY()-B90),""))</f>
        <v/>
      </c>
      <c r="O90" s="18">
        <f>IF(A90="","",IFERROR(IF(J90="","",TODAY()-J90),""))</f>
        <v/>
      </c>
      <c r="P90" s="4">
        <f>IF(A90="","",IF(F90="","Falta estado",IF(AND(OR(F90="Entregado",F90="Cancelado"),M90=""),"Falta fecha de cierre",IF(AND(NOT(OR(F90="Entregado",F90="Cancelado")),M90&lt;&gt;""),"Cierre inconsistente",IF(OR(F90="Entregado",F90="Cancelado"),"Cerrado",IF(AND(L90&lt;&gt;"",L90&lt;TODAY()),"Acción vencida",IF(AND(I90&lt;&gt;"",I90&lt;TODAY()),"Compromiso vencido",IF(AND(O90&lt;&gt;"",O90&gt;'Catálogos'!$H$2),"Sin actualización",IF(AND(L90&lt;&gt;"",L90&lt;=TODAY()+'Catálogos'!$H$3),"Acción próxima","En seguimiento")))))))))</f>
        <v/>
      </c>
      <c r="Q90" s="17" t="n"/>
    </row>
    <row r="91" ht="31" customHeight="1">
      <c r="A91" s="15" t="n"/>
      <c r="B91" s="16" t="n"/>
      <c r="C91" s="15" t="n"/>
      <c r="D91" s="17" t="n"/>
      <c r="E91" s="17" t="n"/>
      <c r="F91" s="15" t="n"/>
      <c r="G91" s="15" t="n"/>
      <c r="H91" s="15" t="n"/>
      <c r="I91" s="16" t="n"/>
      <c r="J91" s="16" t="n"/>
      <c r="K91" s="17" t="n"/>
      <c r="L91" s="16" t="n"/>
      <c r="M91" s="16" t="n"/>
      <c r="N91" s="19">
        <f>IF(A91="","",IFERROR(IF(OR(F91="Entregado",F91="Cancelado"),M91-B91,TODAY()-B91),""))</f>
        <v/>
      </c>
      <c r="O91" s="19">
        <f>IF(A91="","",IFERROR(IF(J91="","",TODAY()-J91),""))</f>
        <v/>
      </c>
      <c r="P91" s="8">
        <f>IF(A91="","",IF(F91="","Falta estado",IF(AND(OR(F91="Entregado",F91="Cancelado"),M91=""),"Falta fecha de cierre",IF(AND(NOT(OR(F91="Entregado",F91="Cancelado")),M91&lt;&gt;""),"Cierre inconsistente",IF(OR(F91="Entregado",F91="Cancelado"),"Cerrado",IF(AND(L91&lt;&gt;"",L91&lt;TODAY()),"Acción vencida",IF(AND(I91&lt;&gt;"",I91&lt;TODAY()),"Compromiso vencido",IF(AND(O91&lt;&gt;"",O91&gt;'Catálogos'!$H$2),"Sin actualización",IF(AND(L91&lt;&gt;"",L91&lt;=TODAY()+'Catálogos'!$H$3),"Acción próxima","En seguimiento")))))))))</f>
        <v/>
      </c>
      <c r="Q91" s="17" t="n"/>
    </row>
    <row r="92" ht="31" customHeight="1">
      <c r="A92" s="15" t="n"/>
      <c r="B92" s="16" t="n"/>
      <c r="C92" s="15" t="n"/>
      <c r="D92" s="17" t="n"/>
      <c r="E92" s="17" t="n"/>
      <c r="F92" s="15" t="n"/>
      <c r="G92" s="15" t="n"/>
      <c r="H92" s="15" t="n"/>
      <c r="I92" s="16" t="n"/>
      <c r="J92" s="16" t="n"/>
      <c r="K92" s="17" t="n"/>
      <c r="L92" s="16" t="n"/>
      <c r="M92" s="16" t="n"/>
      <c r="N92" s="18">
        <f>IF(A92="","",IFERROR(IF(OR(F92="Entregado",F92="Cancelado"),M92-B92,TODAY()-B92),""))</f>
        <v/>
      </c>
      <c r="O92" s="18">
        <f>IF(A92="","",IFERROR(IF(J92="","",TODAY()-J92),""))</f>
        <v/>
      </c>
      <c r="P92" s="4">
        <f>IF(A92="","",IF(F92="","Falta estado",IF(AND(OR(F92="Entregado",F92="Cancelado"),M92=""),"Falta fecha de cierre",IF(AND(NOT(OR(F92="Entregado",F92="Cancelado")),M92&lt;&gt;""),"Cierre inconsistente",IF(OR(F92="Entregado",F92="Cancelado"),"Cerrado",IF(AND(L92&lt;&gt;"",L92&lt;TODAY()),"Acción vencida",IF(AND(I92&lt;&gt;"",I92&lt;TODAY()),"Compromiso vencido",IF(AND(O92&lt;&gt;"",O92&gt;'Catálogos'!$H$2),"Sin actualización",IF(AND(L92&lt;&gt;"",L92&lt;=TODAY()+'Catálogos'!$H$3),"Acción próxima","En seguimiento")))))))))</f>
        <v/>
      </c>
      <c r="Q92" s="17" t="n"/>
    </row>
    <row r="93" ht="31" customHeight="1">
      <c r="A93" s="15" t="n"/>
      <c r="B93" s="16" t="n"/>
      <c r="C93" s="15" t="n"/>
      <c r="D93" s="17" t="n"/>
      <c r="E93" s="17" t="n"/>
      <c r="F93" s="15" t="n"/>
      <c r="G93" s="15" t="n"/>
      <c r="H93" s="15" t="n"/>
      <c r="I93" s="16" t="n"/>
      <c r="J93" s="16" t="n"/>
      <c r="K93" s="17" t="n"/>
      <c r="L93" s="16" t="n"/>
      <c r="M93" s="16" t="n"/>
      <c r="N93" s="19">
        <f>IF(A93="","",IFERROR(IF(OR(F93="Entregado",F93="Cancelado"),M93-B93,TODAY()-B93),""))</f>
        <v/>
      </c>
      <c r="O93" s="19">
        <f>IF(A93="","",IFERROR(IF(J93="","",TODAY()-J93),""))</f>
        <v/>
      </c>
      <c r="P93" s="8">
        <f>IF(A93="","",IF(F93="","Falta estado",IF(AND(OR(F93="Entregado",F93="Cancelado"),M93=""),"Falta fecha de cierre",IF(AND(NOT(OR(F93="Entregado",F93="Cancelado")),M93&lt;&gt;""),"Cierre inconsistente",IF(OR(F93="Entregado",F93="Cancelado"),"Cerrado",IF(AND(L93&lt;&gt;"",L93&lt;TODAY()),"Acción vencida",IF(AND(I93&lt;&gt;"",I93&lt;TODAY()),"Compromiso vencido",IF(AND(O93&lt;&gt;"",O93&gt;'Catálogos'!$H$2),"Sin actualización",IF(AND(L93&lt;&gt;"",L93&lt;=TODAY()+'Catálogos'!$H$3),"Acción próxima","En seguimiento")))))))))</f>
        <v/>
      </c>
      <c r="Q93" s="17" t="n"/>
    </row>
    <row r="94" ht="31" customHeight="1">
      <c r="A94" s="15" t="n"/>
      <c r="B94" s="16" t="n"/>
      <c r="C94" s="15" t="n"/>
      <c r="D94" s="17" t="n"/>
      <c r="E94" s="17" t="n"/>
      <c r="F94" s="15" t="n"/>
      <c r="G94" s="15" t="n"/>
      <c r="H94" s="15" t="n"/>
      <c r="I94" s="16" t="n"/>
      <c r="J94" s="16" t="n"/>
      <c r="K94" s="17" t="n"/>
      <c r="L94" s="16" t="n"/>
      <c r="M94" s="16" t="n"/>
      <c r="N94" s="18">
        <f>IF(A94="","",IFERROR(IF(OR(F94="Entregado",F94="Cancelado"),M94-B94,TODAY()-B94),""))</f>
        <v/>
      </c>
      <c r="O94" s="18">
        <f>IF(A94="","",IFERROR(IF(J94="","",TODAY()-J94),""))</f>
        <v/>
      </c>
      <c r="P94" s="4">
        <f>IF(A94="","",IF(F94="","Falta estado",IF(AND(OR(F94="Entregado",F94="Cancelado"),M94=""),"Falta fecha de cierre",IF(AND(NOT(OR(F94="Entregado",F94="Cancelado")),M94&lt;&gt;""),"Cierre inconsistente",IF(OR(F94="Entregado",F94="Cancelado"),"Cerrado",IF(AND(L94&lt;&gt;"",L94&lt;TODAY()),"Acción vencida",IF(AND(I94&lt;&gt;"",I94&lt;TODAY()),"Compromiso vencido",IF(AND(O94&lt;&gt;"",O94&gt;'Catálogos'!$H$2),"Sin actualización",IF(AND(L94&lt;&gt;"",L94&lt;=TODAY()+'Catálogos'!$H$3),"Acción próxima","En seguimiento")))))))))</f>
        <v/>
      </c>
      <c r="Q94" s="17" t="n"/>
    </row>
    <row r="95" ht="31" customHeight="1">
      <c r="A95" s="15" t="n"/>
      <c r="B95" s="16" t="n"/>
      <c r="C95" s="15" t="n"/>
      <c r="D95" s="17" t="n"/>
      <c r="E95" s="17" t="n"/>
      <c r="F95" s="15" t="n"/>
      <c r="G95" s="15" t="n"/>
      <c r="H95" s="15" t="n"/>
      <c r="I95" s="16" t="n"/>
      <c r="J95" s="16" t="n"/>
      <c r="K95" s="17" t="n"/>
      <c r="L95" s="16" t="n"/>
      <c r="M95" s="16" t="n"/>
      <c r="N95" s="19">
        <f>IF(A95="","",IFERROR(IF(OR(F95="Entregado",F95="Cancelado"),M95-B95,TODAY()-B95),""))</f>
        <v/>
      </c>
      <c r="O95" s="19">
        <f>IF(A95="","",IFERROR(IF(J95="","",TODAY()-J95),""))</f>
        <v/>
      </c>
      <c r="P95" s="8">
        <f>IF(A95="","",IF(F95="","Falta estado",IF(AND(OR(F95="Entregado",F95="Cancelado"),M95=""),"Falta fecha de cierre",IF(AND(NOT(OR(F95="Entregado",F95="Cancelado")),M95&lt;&gt;""),"Cierre inconsistente",IF(OR(F95="Entregado",F95="Cancelado"),"Cerrado",IF(AND(L95&lt;&gt;"",L95&lt;TODAY()),"Acción vencida",IF(AND(I95&lt;&gt;"",I95&lt;TODAY()),"Compromiso vencido",IF(AND(O95&lt;&gt;"",O95&gt;'Catálogos'!$H$2),"Sin actualización",IF(AND(L95&lt;&gt;"",L95&lt;=TODAY()+'Catálogos'!$H$3),"Acción próxima","En seguimiento")))))))))</f>
        <v/>
      </c>
      <c r="Q95" s="17" t="n"/>
    </row>
    <row r="96" ht="31" customHeight="1">
      <c r="A96" s="15" t="n"/>
      <c r="B96" s="16" t="n"/>
      <c r="C96" s="15" t="n"/>
      <c r="D96" s="17" t="n"/>
      <c r="E96" s="17" t="n"/>
      <c r="F96" s="15" t="n"/>
      <c r="G96" s="15" t="n"/>
      <c r="H96" s="15" t="n"/>
      <c r="I96" s="16" t="n"/>
      <c r="J96" s="16" t="n"/>
      <c r="K96" s="17" t="n"/>
      <c r="L96" s="16" t="n"/>
      <c r="M96" s="16" t="n"/>
      <c r="N96" s="18">
        <f>IF(A96="","",IFERROR(IF(OR(F96="Entregado",F96="Cancelado"),M96-B96,TODAY()-B96),""))</f>
        <v/>
      </c>
      <c r="O96" s="18">
        <f>IF(A96="","",IFERROR(IF(J96="","",TODAY()-J96),""))</f>
        <v/>
      </c>
      <c r="P96" s="4">
        <f>IF(A96="","",IF(F96="","Falta estado",IF(AND(OR(F96="Entregado",F96="Cancelado"),M96=""),"Falta fecha de cierre",IF(AND(NOT(OR(F96="Entregado",F96="Cancelado")),M96&lt;&gt;""),"Cierre inconsistente",IF(OR(F96="Entregado",F96="Cancelado"),"Cerrado",IF(AND(L96&lt;&gt;"",L96&lt;TODAY()),"Acción vencida",IF(AND(I96&lt;&gt;"",I96&lt;TODAY()),"Compromiso vencido",IF(AND(O96&lt;&gt;"",O96&gt;'Catálogos'!$H$2),"Sin actualización",IF(AND(L96&lt;&gt;"",L96&lt;=TODAY()+'Catálogos'!$H$3),"Acción próxima","En seguimiento")))))))))</f>
        <v/>
      </c>
      <c r="Q96" s="17" t="n"/>
    </row>
    <row r="97" ht="31" customHeight="1">
      <c r="A97" s="15" t="n"/>
      <c r="B97" s="16" t="n"/>
      <c r="C97" s="15" t="n"/>
      <c r="D97" s="17" t="n"/>
      <c r="E97" s="17" t="n"/>
      <c r="F97" s="15" t="n"/>
      <c r="G97" s="15" t="n"/>
      <c r="H97" s="15" t="n"/>
      <c r="I97" s="16" t="n"/>
      <c r="J97" s="16" t="n"/>
      <c r="K97" s="17" t="n"/>
      <c r="L97" s="16" t="n"/>
      <c r="M97" s="16" t="n"/>
      <c r="N97" s="19">
        <f>IF(A97="","",IFERROR(IF(OR(F97="Entregado",F97="Cancelado"),M97-B97,TODAY()-B97),""))</f>
        <v/>
      </c>
      <c r="O97" s="19">
        <f>IF(A97="","",IFERROR(IF(J97="","",TODAY()-J97),""))</f>
        <v/>
      </c>
      <c r="P97" s="8">
        <f>IF(A97="","",IF(F97="","Falta estado",IF(AND(OR(F97="Entregado",F97="Cancelado"),M97=""),"Falta fecha de cierre",IF(AND(NOT(OR(F97="Entregado",F97="Cancelado")),M97&lt;&gt;""),"Cierre inconsistente",IF(OR(F97="Entregado",F97="Cancelado"),"Cerrado",IF(AND(L97&lt;&gt;"",L97&lt;TODAY()),"Acción vencida",IF(AND(I97&lt;&gt;"",I97&lt;TODAY()),"Compromiso vencido",IF(AND(O97&lt;&gt;"",O97&gt;'Catálogos'!$H$2),"Sin actualización",IF(AND(L97&lt;&gt;"",L97&lt;=TODAY()+'Catálogos'!$H$3),"Acción próxima","En seguimiento")))))))))</f>
        <v/>
      </c>
      <c r="Q97" s="17" t="n"/>
    </row>
    <row r="98" ht="31" customHeight="1">
      <c r="A98" s="15" t="n"/>
      <c r="B98" s="16" t="n"/>
      <c r="C98" s="15" t="n"/>
      <c r="D98" s="17" t="n"/>
      <c r="E98" s="17" t="n"/>
      <c r="F98" s="15" t="n"/>
      <c r="G98" s="15" t="n"/>
      <c r="H98" s="15" t="n"/>
      <c r="I98" s="16" t="n"/>
      <c r="J98" s="16" t="n"/>
      <c r="K98" s="17" t="n"/>
      <c r="L98" s="16" t="n"/>
      <c r="M98" s="16" t="n"/>
      <c r="N98" s="18">
        <f>IF(A98="","",IFERROR(IF(OR(F98="Entregado",F98="Cancelado"),M98-B98,TODAY()-B98),""))</f>
        <v/>
      </c>
      <c r="O98" s="18">
        <f>IF(A98="","",IFERROR(IF(J98="","",TODAY()-J98),""))</f>
        <v/>
      </c>
      <c r="P98" s="4">
        <f>IF(A98="","",IF(F98="","Falta estado",IF(AND(OR(F98="Entregado",F98="Cancelado"),M98=""),"Falta fecha de cierre",IF(AND(NOT(OR(F98="Entregado",F98="Cancelado")),M98&lt;&gt;""),"Cierre inconsistente",IF(OR(F98="Entregado",F98="Cancelado"),"Cerrado",IF(AND(L98&lt;&gt;"",L98&lt;TODAY()),"Acción vencida",IF(AND(I98&lt;&gt;"",I98&lt;TODAY()),"Compromiso vencido",IF(AND(O98&lt;&gt;"",O98&gt;'Catálogos'!$H$2),"Sin actualización",IF(AND(L98&lt;&gt;"",L98&lt;=TODAY()+'Catálogos'!$H$3),"Acción próxima","En seguimiento")))))))))</f>
        <v/>
      </c>
      <c r="Q98" s="17" t="n"/>
    </row>
    <row r="99" ht="31" customHeight="1">
      <c r="A99" s="15" t="n"/>
      <c r="B99" s="16" t="n"/>
      <c r="C99" s="15" t="n"/>
      <c r="D99" s="17" t="n"/>
      <c r="E99" s="17" t="n"/>
      <c r="F99" s="15" t="n"/>
      <c r="G99" s="15" t="n"/>
      <c r="H99" s="15" t="n"/>
      <c r="I99" s="16" t="n"/>
      <c r="J99" s="16" t="n"/>
      <c r="K99" s="17" t="n"/>
      <c r="L99" s="16" t="n"/>
      <c r="M99" s="16" t="n"/>
      <c r="N99" s="19">
        <f>IF(A99="","",IFERROR(IF(OR(F99="Entregado",F99="Cancelado"),M99-B99,TODAY()-B99),""))</f>
        <v/>
      </c>
      <c r="O99" s="19">
        <f>IF(A99="","",IFERROR(IF(J99="","",TODAY()-J99),""))</f>
        <v/>
      </c>
      <c r="P99" s="8">
        <f>IF(A99="","",IF(F99="","Falta estado",IF(AND(OR(F99="Entregado",F99="Cancelado"),M99=""),"Falta fecha de cierre",IF(AND(NOT(OR(F99="Entregado",F99="Cancelado")),M99&lt;&gt;""),"Cierre inconsistente",IF(OR(F99="Entregado",F99="Cancelado"),"Cerrado",IF(AND(L99&lt;&gt;"",L99&lt;TODAY()),"Acción vencida",IF(AND(I99&lt;&gt;"",I99&lt;TODAY()),"Compromiso vencido",IF(AND(O99&lt;&gt;"",O99&gt;'Catálogos'!$H$2),"Sin actualización",IF(AND(L99&lt;&gt;"",L99&lt;=TODAY()+'Catálogos'!$H$3),"Acción próxima","En seguimiento")))))))))</f>
        <v/>
      </c>
      <c r="Q99" s="17" t="n"/>
    </row>
    <row r="100" ht="31" customHeight="1">
      <c r="A100" s="15" t="n"/>
      <c r="B100" s="16" t="n"/>
      <c r="C100" s="15" t="n"/>
      <c r="D100" s="17" t="n"/>
      <c r="E100" s="17" t="n"/>
      <c r="F100" s="15" t="n"/>
      <c r="G100" s="15" t="n"/>
      <c r="H100" s="15" t="n"/>
      <c r="I100" s="16" t="n"/>
      <c r="J100" s="16" t="n"/>
      <c r="K100" s="17" t="n"/>
      <c r="L100" s="16" t="n"/>
      <c r="M100" s="16" t="n"/>
      <c r="N100" s="18">
        <f>IF(A100="","",IFERROR(IF(OR(F100="Entregado",F100="Cancelado"),M100-B100,TODAY()-B100),""))</f>
        <v/>
      </c>
      <c r="O100" s="18">
        <f>IF(A100="","",IFERROR(IF(J100="","",TODAY()-J100),""))</f>
        <v/>
      </c>
      <c r="P100" s="4">
        <f>IF(A100="","",IF(F100="","Falta estado",IF(AND(OR(F100="Entregado",F100="Cancelado"),M100=""),"Falta fecha de cierre",IF(AND(NOT(OR(F100="Entregado",F100="Cancelado")),M100&lt;&gt;""),"Cierre inconsistente",IF(OR(F100="Entregado",F100="Cancelado"),"Cerrado",IF(AND(L100&lt;&gt;"",L100&lt;TODAY()),"Acción vencida",IF(AND(I100&lt;&gt;"",I100&lt;TODAY()),"Compromiso vencido",IF(AND(O100&lt;&gt;"",O100&gt;'Catálogos'!$H$2),"Sin actualización",IF(AND(L100&lt;&gt;"",L100&lt;=TODAY()+'Catálogos'!$H$3),"Acción próxima","En seguimiento")))))))))</f>
        <v/>
      </c>
      <c r="Q100" s="17" t="n"/>
    </row>
    <row r="101" ht="31" customHeight="1">
      <c r="A101" s="15" t="n"/>
      <c r="B101" s="16" t="n"/>
      <c r="C101" s="15" t="n"/>
      <c r="D101" s="17" t="n"/>
      <c r="E101" s="17" t="n"/>
      <c r="F101" s="15" t="n"/>
      <c r="G101" s="15" t="n"/>
      <c r="H101" s="15" t="n"/>
      <c r="I101" s="16" t="n"/>
      <c r="J101" s="16" t="n"/>
      <c r="K101" s="17" t="n"/>
      <c r="L101" s="16" t="n"/>
      <c r="M101" s="16" t="n"/>
      <c r="N101" s="19">
        <f>IF(A101="","",IFERROR(IF(OR(F101="Entregado",F101="Cancelado"),M101-B101,TODAY()-B101),""))</f>
        <v/>
      </c>
      <c r="O101" s="19">
        <f>IF(A101="","",IFERROR(IF(J101="","",TODAY()-J101),""))</f>
        <v/>
      </c>
      <c r="P101" s="8">
        <f>IF(A101="","",IF(F101="","Falta estado",IF(AND(OR(F101="Entregado",F101="Cancelado"),M101=""),"Falta fecha de cierre",IF(AND(NOT(OR(F101="Entregado",F101="Cancelado")),M101&lt;&gt;""),"Cierre inconsistente",IF(OR(F101="Entregado",F101="Cancelado"),"Cerrado",IF(AND(L101&lt;&gt;"",L101&lt;TODAY()),"Acción vencida",IF(AND(I101&lt;&gt;"",I101&lt;TODAY()),"Compromiso vencido",IF(AND(O101&lt;&gt;"",O101&gt;'Catálogos'!$H$2),"Sin actualización",IF(AND(L101&lt;&gt;"",L101&lt;=TODAY()+'Catálogos'!$H$3),"Acción próxima","En seguimiento")))))))))</f>
        <v/>
      </c>
      <c r="Q101" s="17" t="n"/>
    </row>
    <row r="102" ht="31" customHeight="1">
      <c r="A102" s="15" t="n"/>
      <c r="B102" s="16" t="n"/>
      <c r="C102" s="15" t="n"/>
      <c r="D102" s="17" t="n"/>
      <c r="E102" s="17" t="n"/>
      <c r="F102" s="15" t="n"/>
      <c r="G102" s="15" t="n"/>
      <c r="H102" s="15" t="n"/>
      <c r="I102" s="16" t="n"/>
      <c r="J102" s="16" t="n"/>
      <c r="K102" s="17" t="n"/>
      <c r="L102" s="16" t="n"/>
      <c r="M102" s="16" t="n"/>
      <c r="N102" s="18">
        <f>IF(A102="","",IFERROR(IF(OR(F102="Entregado",F102="Cancelado"),M102-B102,TODAY()-B102),""))</f>
        <v/>
      </c>
      <c r="O102" s="18">
        <f>IF(A102="","",IFERROR(IF(J102="","",TODAY()-J102),""))</f>
        <v/>
      </c>
      <c r="P102" s="4">
        <f>IF(A102="","",IF(F102="","Falta estado",IF(AND(OR(F102="Entregado",F102="Cancelado"),M102=""),"Falta fecha de cierre",IF(AND(NOT(OR(F102="Entregado",F102="Cancelado")),M102&lt;&gt;""),"Cierre inconsistente",IF(OR(F102="Entregado",F102="Cancelado"),"Cerrado",IF(AND(L102&lt;&gt;"",L102&lt;TODAY()),"Acción vencida",IF(AND(I102&lt;&gt;"",I102&lt;TODAY()),"Compromiso vencido",IF(AND(O102&lt;&gt;"",O102&gt;'Catálogos'!$H$2),"Sin actualización",IF(AND(L102&lt;&gt;"",L102&lt;=TODAY()+'Catálogos'!$H$3),"Acción próxima","En seguimiento")))))))))</f>
        <v/>
      </c>
      <c r="Q102" s="17" t="n"/>
    </row>
    <row r="103" ht="31" customHeight="1">
      <c r="A103" s="15" t="n"/>
      <c r="B103" s="16" t="n"/>
      <c r="C103" s="15" t="n"/>
      <c r="D103" s="17" t="n"/>
      <c r="E103" s="17" t="n"/>
      <c r="F103" s="15" t="n"/>
      <c r="G103" s="15" t="n"/>
      <c r="H103" s="15" t="n"/>
      <c r="I103" s="16" t="n"/>
      <c r="J103" s="16" t="n"/>
      <c r="K103" s="17" t="n"/>
      <c r="L103" s="16" t="n"/>
      <c r="M103" s="16" t="n"/>
      <c r="N103" s="19">
        <f>IF(A103="","",IFERROR(IF(OR(F103="Entregado",F103="Cancelado"),M103-B103,TODAY()-B103),""))</f>
        <v/>
      </c>
      <c r="O103" s="19">
        <f>IF(A103="","",IFERROR(IF(J103="","",TODAY()-J103),""))</f>
        <v/>
      </c>
      <c r="P103" s="8">
        <f>IF(A103="","",IF(F103="","Falta estado",IF(AND(OR(F103="Entregado",F103="Cancelado"),M103=""),"Falta fecha de cierre",IF(AND(NOT(OR(F103="Entregado",F103="Cancelado")),M103&lt;&gt;""),"Cierre inconsistente",IF(OR(F103="Entregado",F103="Cancelado"),"Cerrado",IF(AND(L103&lt;&gt;"",L103&lt;TODAY()),"Acción vencida",IF(AND(I103&lt;&gt;"",I103&lt;TODAY()),"Compromiso vencido",IF(AND(O103&lt;&gt;"",O103&gt;'Catálogos'!$H$2),"Sin actualización",IF(AND(L103&lt;&gt;"",L103&lt;=TODAY()+'Catálogos'!$H$3),"Acción próxima","En seguimiento")))))))))</f>
        <v/>
      </c>
      <c r="Q103" s="17" t="n"/>
    </row>
    <row r="104" ht="31" customHeight="1">
      <c r="A104" s="15" t="n"/>
      <c r="B104" s="16" t="n"/>
      <c r="C104" s="15" t="n"/>
      <c r="D104" s="17" t="n"/>
      <c r="E104" s="17" t="n"/>
      <c r="F104" s="15" t="n"/>
      <c r="G104" s="15" t="n"/>
      <c r="H104" s="15" t="n"/>
      <c r="I104" s="16" t="n"/>
      <c r="J104" s="16" t="n"/>
      <c r="K104" s="17" t="n"/>
      <c r="L104" s="16" t="n"/>
      <c r="M104" s="16" t="n"/>
      <c r="N104" s="18">
        <f>IF(A104="","",IFERROR(IF(OR(F104="Entregado",F104="Cancelado"),M104-B104,TODAY()-B104),""))</f>
        <v/>
      </c>
      <c r="O104" s="18">
        <f>IF(A104="","",IFERROR(IF(J104="","",TODAY()-J104),""))</f>
        <v/>
      </c>
      <c r="P104" s="4">
        <f>IF(A104="","",IF(F104="","Falta estado",IF(AND(OR(F104="Entregado",F104="Cancelado"),M104=""),"Falta fecha de cierre",IF(AND(NOT(OR(F104="Entregado",F104="Cancelado")),M104&lt;&gt;""),"Cierre inconsistente",IF(OR(F104="Entregado",F104="Cancelado"),"Cerrado",IF(AND(L104&lt;&gt;"",L104&lt;TODAY()),"Acción vencida",IF(AND(I104&lt;&gt;"",I104&lt;TODAY()),"Compromiso vencido",IF(AND(O104&lt;&gt;"",O104&gt;'Catálogos'!$H$2),"Sin actualización",IF(AND(L104&lt;&gt;"",L104&lt;=TODAY()+'Catálogos'!$H$3),"Acción próxima","En seguimiento")))))))))</f>
        <v/>
      </c>
      <c r="Q104" s="17" t="n"/>
    </row>
    <row r="105" ht="31" customHeight="1">
      <c r="A105" s="15" t="n"/>
      <c r="B105" s="16" t="n"/>
      <c r="C105" s="15" t="n"/>
      <c r="D105" s="17" t="n"/>
      <c r="E105" s="17" t="n"/>
      <c r="F105" s="15" t="n"/>
      <c r="G105" s="15" t="n"/>
      <c r="H105" s="15" t="n"/>
      <c r="I105" s="16" t="n"/>
      <c r="J105" s="16" t="n"/>
      <c r="K105" s="17" t="n"/>
      <c r="L105" s="16" t="n"/>
      <c r="M105" s="16" t="n"/>
      <c r="N105" s="19">
        <f>IF(A105="","",IFERROR(IF(OR(F105="Entregado",F105="Cancelado"),M105-B105,TODAY()-B105),""))</f>
        <v/>
      </c>
      <c r="O105" s="19">
        <f>IF(A105="","",IFERROR(IF(J105="","",TODAY()-J105),""))</f>
        <v/>
      </c>
      <c r="P105" s="8">
        <f>IF(A105="","",IF(F105="","Falta estado",IF(AND(OR(F105="Entregado",F105="Cancelado"),M105=""),"Falta fecha de cierre",IF(AND(NOT(OR(F105="Entregado",F105="Cancelado")),M105&lt;&gt;""),"Cierre inconsistente",IF(OR(F105="Entregado",F105="Cancelado"),"Cerrado",IF(AND(L105&lt;&gt;"",L105&lt;TODAY()),"Acción vencida",IF(AND(I105&lt;&gt;"",I105&lt;TODAY()),"Compromiso vencido",IF(AND(O105&lt;&gt;"",O105&gt;'Catálogos'!$H$2),"Sin actualización",IF(AND(L105&lt;&gt;"",L105&lt;=TODAY()+'Catálogos'!$H$3),"Acción próxima","En seguimiento")))))))))</f>
        <v/>
      </c>
      <c r="Q105" s="17" t="n"/>
    </row>
    <row r="106" ht="31" customHeight="1">
      <c r="A106" s="15" t="n"/>
      <c r="B106" s="16" t="n"/>
      <c r="C106" s="15" t="n"/>
      <c r="D106" s="17" t="n"/>
      <c r="E106" s="17" t="n"/>
      <c r="F106" s="15" t="n"/>
      <c r="G106" s="15" t="n"/>
      <c r="H106" s="15" t="n"/>
      <c r="I106" s="16" t="n"/>
      <c r="J106" s="16" t="n"/>
      <c r="K106" s="17" t="n"/>
      <c r="L106" s="16" t="n"/>
      <c r="M106" s="16" t="n"/>
      <c r="N106" s="18">
        <f>IF(A106="","",IFERROR(IF(OR(F106="Entregado",F106="Cancelado"),M106-B106,TODAY()-B106),""))</f>
        <v/>
      </c>
      <c r="O106" s="18">
        <f>IF(A106="","",IFERROR(IF(J106="","",TODAY()-J106),""))</f>
        <v/>
      </c>
      <c r="P106" s="4">
        <f>IF(A106="","",IF(F106="","Falta estado",IF(AND(OR(F106="Entregado",F106="Cancelado"),M106=""),"Falta fecha de cierre",IF(AND(NOT(OR(F106="Entregado",F106="Cancelado")),M106&lt;&gt;""),"Cierre inconsistente",IF(OR(F106="Entregado",F106="Cancelado"),"Cerrado",IF(AND(L106&lt;&gt;"",L106&lt;TODAY()),"Acción vencida",IF(AND(I106&lt;&gt;"",I106&lt;TODAY()),"Compromiso vencido",IF(AND(O106&lt;&gt;"",O106&gt;'Catálogos'!$H$2),"Sin actualización",IF(AND(L106&lt;&gt;"",L106&lt;=TODAY()+'Catálogos'!$H$3),"Acción próxima","En seguimiento")))))))))</f>
        <v/>
      </c>
      <c r="Q106" s="17" t="n"/>
    </row>
    <row r="107" ht="31" customHeight="1">
      <c r="A107" s="15" t="n"/>
      <c r="B107" s="16" t="n"/>
      <c r="C107" s="15" t="n"/>
      <c r="D107" s="17" t="n"/>
      <c r="E107" s="17" t="n"/>
      <c r="F107" s="15" t="n"/>
      <c r="G107" s="15" t="n"/>
      <c r="H107" s="15" t="n"/>
      <c r="I107" s="16" t="n"/>
      <c r="J107" s="16" t="n"/>
      <c r="K107" s="17" t="n"/>
      <c r="L107" s="16" t="n"/>
      <c r="M107" s="16" t="n"/>
      <c r="N107" s="19">
        <f>IF(A107="","",IFERROR(IF(OR(F107="Entregado",F107="Cancelado"),M107-B107,TODAY()-B107),""))</f>
        <v/>
      </c>
      <c r="O107" s="19">
        <f>IF(A107="","",IFERROR(IF(J107="","",TODAY()-J107),""))</f>
        <v/>
      </c>
      <c r="P107" s="8">
        <f>IF(A107="","",IF(F107="","Falta estado",IF(AND(OR(F107="Entregado",F107="Cancelado"),M107=""),"Falta fecha de cierre",IF(AND(NOT(OR(F107="Entregado",F107="Cancelado")),M107&lt;&gt;""),"Cierre inconsistente",IF(OR(F107="Entregado",F107="Cancelado"),"Cerrado",IF(AND(L107&lt;&gt;"",L107&lt;TODAY()),"Acción vencida",IF(AND(I107&lt;&gt;"",I107&lt;TODAY()),"Compromiso vencido",IF(AND(O107&lt;&gt;"",O107&gt;'Catálogos'!$H$2),"Sin actualización",IF(AND(L107&lt;&gt;"",L107&lt;=TODAY()+'Catálogos'!$H$3),"Acción próxima","En seguimiento")))))))))</f>
        <v/>
      </c>
      <c r="Q107" s="17" t="n"/>
    </row>
    <row r="108" ht="31" customHeight="1">
      <c r="A108" s="15" t="n"/>
      <c r="B108" s="16" t="n"/>
      <c r="C108" s="15" t="n"/>
      <c r="D108" s="17" t="n"/>
      <c r="E108" s="17" t="n"/>
      <c r="F108" s="15" t="n"/>
      <c r="G108" s="15" t="n"/>
      <c r="H108" s="15" t="n"/>
      <c r="I108" s="16" t="n"/>
      <c r="J108" s="16" t="n"/>
      <c r="K108" s="17" t="n"/>
      <c r="L108" s="16" t="n"/>
      <c r="M108" s="16" t="n"/>
      <c r="N108" s="18">
        <f>IF(A108="","",IFERROR(IF(OR(F108="Entregado",F108="Cancelado"),M108-B108,TODAY()-B108),""))</f>
        <v/>
      </c>
      <c r="O108" s="18">
        <f>IF(A108="","",IFERROR(IF(J108="","",TODAY()-J108),""))</f>
        <v/>
      </c>
      <c r="P108" s="4">
        <f>IF(A108="","",IF(F108="","Falta estado",IF(AND(OR(F108="Entregado",F108="Cancelado"),M108=""),"Falta fecha de cierre",IF(AND(NOT(OR(F108="Entregado",F108="Cancelado")),M108&lt;&gt;""),"Cierre inconsistente",IF(OR(F108="Entregado",F108="Cancelado"),"Cerrado",IF(AND(L108&lt;&gt;"",L108&lt;TODAY()),"Acción vencida",IF(AND(I108&lt;&gt;"",I108&lt;TODAY()),"Compromiso vencido",IF(AND(O108&lt;&gt;"",O108&gt;'Catálogos'!$H$2),"Sin actualización",IF(AND(L108&lt;&gt;"",L108&lt;=TODAY()+'Catálogos'!$H$3),"Acción próxima","En seguimiento")))))))))</f>
        <v/>
      </c>
      <c r="Q108" s="17" t="n"/>
    </row>
    <row r="109" ht="31" customHeight="1">
      <c r="A109" s="15" t="n"/>
      <c r="B109" s="16" t="n"/>
      <c r="C109" s="15" t="n"/>
      <c r="D109" s="17" t="n"/>
      <c r="E109" s="17" t="n"/>
      <c r="F109" s="15" t="n"/>
      <c r="G109" s="15" t="n"/>
      <c r="H109" s="15" t="n"/>
      <c r="I109" s="16" t="n"/>
      <c r="J109" s="16" t="n"/>
      <c r="K109" s="17" t="n"/>
      <c r="L109" s="16" t="n"/>
      <c r="M109" s="16" t="n"/>
      <c r="N109" s="19">
        <f>IF(A109="","",IFERROR(IF(OR(F109="Entregado",F109="Cancelado"),M109-B109,TODAY()-B109),""))</f>
        <v/>
      </c>
      <c r="O109" s="19">
        <f>IF(A109="","",IFERROR(IF(J109="","",TODAY()-J109),""))</f>
        <v/>
      </c>
      <c r="P109" s="8">
        <f>IF(A109="","",IF(F109="","Falta estado",IF(AND(OR(F109="Entregado",F109="Cancelado"),M109=""),"Falta fecha de cierre",IF(AND(NOT(OR(F109="Entregado",F109="Cancelado")),M109&lt;&gt;""),"Cierre inconsistente",IF(OR(F109="Entregado",F109="Cancelado"),"Cerrado",IF(AND(L109&lt;&gt;"",L109&lt;TODAY()),"Acción vencida",IF(AND(I109&lt;&gt;"",I109&lt;TODAY()),"Compromiso vencido",IF(AND(O109&lt;&gt;"",O109&gt;'Catálogos'!$H$2),"Sin actualización",IF(AND(L109&lt;&gt;"",L109&lt;=TODAY()+'Catálogos'!$H$3),"Acción próxima","En seguimiento")))))))))</f>
        <v/>
      </c>
      <c r="Q109" s="17" t="n"/>
    </row>
    <row r="110" ht="31" customHeight="1">
      <c r="A110" s="15" t="n"/>
      <c r="B110" s="16" t="n"/>
      <c r="C110" s="15" t="n"/>
      <c r="D110" s="17" t="n"/>
      <c r="E110" s="17" t="n"/>
      <c r="F110" s="15" t="n"/>
      <c r="G110" s="15" t="n"/>
      <c r="H110" s="15" t="n"/>
      <c r="I110" s="16" t="n"/>
      <c r="J110" s="16" t="n"/>
      <c r="K110" s="17" t="n"/>
      <c r="L110" s="16" t="n"/>
      <c r="M110" s="16" t="n"/>
      <c r="N110" s="18">
        <f>IF(A110="","",IFERROR(IF(OR(F110="Entregado",F110="Cancelado"),M110-B110,TODAY()-B110),""))</f>
        <v/>
      </c>
      <c r="O110" s="18">
        <f>IF(A110="","",IFERROR(IF(J110="","",TODAY()-J110),""))</f>
        <v/>
      </c>
      <c r="P110" s="4">
        <f>IF(A110="","",IF(F110="","Falta estado",IF(AND(OR(F110="Entregado",F110="Cancelado"),M110=""),"Falta fecha de cierre",IF(AND(NOT(OR(F110="Entregado",F110="Cancelado")),M110&lt;&gt;""),"Cierre inconsistente",IF(OR(F110="Entregado",F110="Cancelado"),"Cerrado",IF(AND(L110&lt;&gt;"",L110&lt;TODAY()),"Acción vencida",IF(AND(I110&lt;&gt;"",I110&lt;TODAY()),"Compromiso vencido",IF(AND(O110&lt;&gt;"",O110&gt;'Catálogos'!$H$2),"Sin actualización",IF(AND(L110&lt;&gt;"",L110&lt;=TODAY()+'Catálogos'!$H$3),"Acción próxima","En seguimiento")))))))))</f>
        <v/>
      </c>
      <c r="Q110" s="17" t="n"/>
    </row>
    <row r="111" ht="31" customHeight="1">
      <c r="A111" s="15" t="n"/>
      <c r="B111" s="16" t="n"/>
      <c r="C111" s="15" t="n"/>
      <c r="D111" s="17" t="n"/>
      <c r="E111" s="17" t="n"/>
      <c r="F111" s="15" t="n"/>
      <c r="G111" s="15" t="n"/>
      <c r="H111" s="15" t="n"/>
      <c r="I111" s="16" t="n"/>
      <c r="J111" s="16" t="n"/>
      <c r="K111" s="17" t="n"/>
      <c r="L111" s="16" t="n"/>
      <c r="M111" s="16" t="n"/>
      <c r="N111" s="19">
        <f>IF(A111="","",IFERROR(IF(OR(F111="Entregado",F111="Cancelado"),M111-B111,TODAY()-B111),""))</f>
        <v/>
      </c>
      <c r="O111" s="19">
        <f>IF(A111="","",IFERROR(IF(J111="","",TODAY()-J111),""))</f>
        <v/>
      </c>
      <c r="P111" s="8">
        <f>IF(A111="","",IF(F111="","Falta estado",IF(AND(OR(F111="Entregado",F111="Cancelado"),M111=""),"Falta fecha de cierre",IF(AND(NOT(OR(F111="Entregado",F111="Cancelado")),M111&lt;&gt;""),"Cierre inconsistente",IF(OR(F111="Entregado",F111="Cancelado"),"Cerrado",IF(AND(L111&lt;&gt;"",L111&lt;TODAY()),"Acción vencida",IF(AND(I111&lt;&gt;"",I111&lt;TODAY()),"Compromiso vencido",IF(AND(O111&lt;&gt;"",O111&gt;'Catálogos'!$H$2),"Sin actualización",IF(AND(L111&lt;&gt;"",L111&lt;=TODAY()+'Catálogos'!$H$3),"Acción próxima","En seguimiento")))))))))</f>
        <v/>
      </c>
      <c r="Q111" s="17" t="n"/>
    </row>
  </sheetData>
  <conditionalFormatting sqref="A2:Q111">
    <cfRule type="expression" priority="1" dxfId="0" stopIfTrue="0">
      <formula>OR($P2="Acción vencida",$P2="Compromiso vencido",$P2="Falta estado",$P2="Falta fecha de cierre",$P2="Cierre inconsistente")</formula>
    </cfRule>
    <cfRule type="expression" priority="2" dxfId="1" stopIfTrue="0">
      <formula>$P2="Sin actualización"</formula>
    </cfRule>
    <cfRule type="expression" priority="3" dxfId="2" stopIfTrue="0">
      <formula>$P2="Acción próxima"</formula>
    </cfRule>
    <cfRule type="expression" priority="4" dxfId="3" stopIfTrue="0">
      <formula>$P2="Cerrado"</formula>
    </cfRule>
    <cfRule type="expression" priority="5" dxfId="4" stopIfTrue="0">
      <formula>$H2="Urgente"</formula>
    </cfRule>
  </conditionalFormatting>
  <dataValidations count="10">
    <dataValidation sqref="A2:A111" showDropDown="0" showInputMessage="1" showErrorMessage="1" allowBlank="0" errorTitle="Folio duplicado" error="El folio debe ser único o la celda debe quedar vacía." promptTitle="Folio administrativo" prompt="Captura un identificador único, por ejemplo DEMO-011." type="custom" errorStyle="stop">
      <formula1>=OR(A2="",COUNTIF($A$2:$A$111,A2)=1)</formula1>
    </dataValidation>
    <dataValidation sqref="F2:F111" showDropDown="0" showInputMessage="1" showErrorMessage="1" allowBlank="0" errorTitle="Estado no válido" error="Selecciona un estado de la lista permitida." promptTitle="Estado vigente" prompt="Selecciona la etapa administrativa actual." type="list" errorStyle="stop">
      <formula1>=INDIRECT("ListaEstados[Estado]")</formula1>
    </dataValidation>
    <dataValidation sqref="G2:G111" showDropDown="0" showInputMessage="1" showErrorMessage="1" allowBlank="0" errorTitle="Responsable no válido" error="Selecciona un área o alias interno permitido." promptTitle="Responsable" prompt="Selecciona un valor del catálogo." type="list" errorStyle="stop">
      <formula1>=INDIRECT("ListaResponsables[Responsable]")</formula1>
    </dataValidation>
    <dataValidation sqref="H2:H111" showDropDown="0" showInputMessage="1" showErrorMessage="1" allowBlank="0" errorTitle="Prioridad no válida" error="Selecciona Baja, Normal o Urgente." promptTitle="Prioridad administrativa" prompt="Selecciona una prioridad del catálogo." type="list" errorStyle="stop">
      <formula1>=INDIRECT("ListaPrioridades[Prioridad]")</formula1>
    </dataValidation>
    <dataValidation sqref="B2:B111" showDropDown="0" showInputMessage="1" showErrorMessage="1" allowBlank="0" errorTitle="Fecha no válida" error="La fecha de recepción debe ser una fecha numérica no futura." promptTitle="Fecha de recepción" prompt="Captura una fecha efectiva de ingreso no futura." type="custom" errorStyle="stop">
      <formula1>=OR(B2="",AND(ISNUMBER(B2),B2&lt;=TODAY()))</formula1>
    </dataValidation>
    <dataValidation sqref="I2:I111" showDropDown="0" showInputMessage="1" showErrorMessage="1" allowBlank="0" errorTitle="Fecha no válida" error="Captura una fecha válida igual o posterior a la recepción. Se permiten fechas ya vencidas." promptTitle="Compromiso interno" prompt="Fecha operativa interna; no representa una promesa al cliente." type="custom" errorStyle="stop">
      <formula1>=OR(I2="",AND(ISNUMBER(I2),OR($B2="",I2&gt;=$B2)))</formula1>
    </dataValidation>
    <dataValidation sqref="J2:J111" showDropDown="0" showInputMessage="1" showErrorMessage="1" allowBlank="0" errorTitle="Fecha no válida" error="La última actualización debe ser igual o posterior a la recepción." promptTitle="Última actualización" prompt="Captura la fecha del último cambio confirmado." type="custom" errorStyle="stop">
      <formula1>=OR(J2="",AND(ISNUMBER(J2),ISNUMBER($B2),J2&gt;=$B2))</formula1>
    </dataValidation>
    <dataValidation sqref="L2:L111" showDropDown="0" showInputMessage="1" showErrorMessage="1" allowBlank="0" errorTitle="Fecha no válida" error="La fecha de próxima acción debe ser igual o posterior a la recepción. Se permiten fechas ya vencidas." promptTitle="Próxima acción" prompt="Captura la fecha del seguimiento administrativo." type="custom" errorStyle="stop">
      <formula1>=OR(L2="",AND(ISNUMBER(L2),ISNUMBER($B2),L2&gt;=$B2))</formula1>
    </dataValidation>
    <dataValidation sqref="M2:M111" showDropDown="0" showInputMessage="1" showErrorMessage="1" allowBlank="0" errorTitle="Fecha no válida" error="La fecha de cierre debe ser igual o posterior a la recepción." promptTitle="Fecha de cierre" prompt="Captura la fecha efectiva de salida o cancelación." type="custom" errorStyle="stop">
      <formula1>=OR(M2="",AND(ISNUMBER(M2),ISNUMBER($B2),M2&gt;=$B2))</formula1>
    </dataValidation>
    <dataValidation sqref="Q2:Q111" showDropDown="0" showInputMessage="1" showErrorMessage="1" allowBlank="0" errorTitle="Texto demasiado largo" error="Las observaciones deben tener como máximo 250 caracteres." promptTitle="Observaciones" prompt="Usa texto breve, sin datos personales reales." type="textLength" errorStyle="stop" operator="lessThanOrEqual">
      <formula1>250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F05A28"/>
    <outlinePr summaryBelow="1" summaryRight="1"/>
    <pageSetUpPr/>
  </sheetPr>
  <dimension ref="A1:H1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" customWidth="1" min="2" max="2"/>
    <col width="16" customWidth="1" min="3" max="3"/>
    <col width="3" customWidth="1" min="4" max="4"/>
    <col width="20" customWidth="1" min="5" max="5"/>
    <col width="3" customWidth="1" min="6" max="6"/>
    <col width="37" customWidth="1" min="7" max="7"/>
    <col width="42" customWidth="1" min="8" max="8"/>
  </cols>
  <sheetData>
    <row r="1" ht="30" customHeight="1">
      <c r="A1" s="2" t="inlineStr">
        <is>
          <t>Estado</t>
        </is>
      </c>
      <c r="B1" s="2" t="n"/>
      <c r="C1" s="2" t="inlineStr">
        <is>
          <t>Prioridad</t>
        </is>
      </c>
      <c r="D1" s="2" t="n"/>
      <c r="E1" s="2" t="inlineStr">
        <is>
          <t>Responsable</t>
        </is>
      </c>
      <c r="F1" s="2" t="n"/>
      <c r="G1" s="2" t="inlineStr">
        <is>
          <t>Parámetro</t>
        </is>
      </c>
      <c r="H1" s="2" t="inlineStr">
        <is>
          <t>Valor</t>
        </is>
      </c>
    </row>
    <row r="2">
      <c r="A2" s="20" t="inlineStr">
        <is>
          <t>Recibido</t>
        </is>
      </c>
      <c r="C2" s="20" t="inlineStr">
        <is>
          <t>Baja</t>
        </is>
      </c>
      <c r="E2" s="20" t="inlineStr">
        <is>
          <t>Recepción 1</t>
        </is>
      </c>
      <c r="G2" s="21" t="inlineStr">
        <is>
          <t>Días permitidos sin actualización</t>
        </is>
      </c>
      <c r="H2" s="15" t="n">
        <v>2</v>
      </c>
    </row>
    <row r="3">
      <c r="A3" s="20" t="inlineStr">
        <is>
          <t>En revisión</t>
        </is>
      </c>
      <c r="C3" s="20" t="inlineStr">
        <is>
          <t>Normal</t>
        </is>
      </c>
      <c r="E3" s="20" t="inlineStr">
        <is>
          <t>Recepción 2</t>
        </is>
      </c>
      <c r="G3" s="22" t="inlineStr">
        <is>
          <t>Horizonte de acción próxima</t>
        </is>
      </c>
      <c r="H3" s="15" t="n">
        <v>1</v>
      </c>
    </row>
    <row r="4">
      <c r="A4" s="20" t="inlineStr">
        <is>
          <t>Espera autorización</t>
        </is>
      </c>
      <c r="C4" s="20" t="inlineStr">
        <is>
          <t>Urgente</t>
        </is>
      </c>
      <c r="E4" s="20" t="inlineStr">
        <is>
          <t>Técnico A</t>
        </is>
      </c>
    </row>
    <row r="5" ht="64" customHeight="1">
      <c r="A5" s="20" t="inlineStr">
        <is>
          <t>Espera refacción</t>
        </is>
      </c>
      <c r="E5" s="20" t="inlineStr">
        <is>
          <t>Técnico B</t>
        </is>
      </c>
      <c r="G5" s="2" t="inlineStr">
        <is>
          <t>Nota</t>
        </is>
      </c>
      <c r="H5" s="12" t="inlineStr">
        <is>
          <t>Las listas y parámetros amarillos son supuestos administrativos editables. Deben ajustarse a la operación interna del taller.</t>
        </is>
      </c>
    </row>
    <row r="6">
      <c r="A6" s="20" t="inlineStr">
        <is>
          <t>En reparación</t>
        </is>
      </c>
      <c r="E6" s="20" t="inlineStr">
        <is>
          <t>Coordinación</t>
        </is>
      </c>
    </row>
    <row r="7">
      <c r="A7" s="20" t="inlineStr">
        <is>
          <t>Control de calidad</t>
        </is>
      </c>
    </row>
    <row r="8">
      <c r="A8" s="20" t="inlineStr">
        <is>
          <t>Listo para entrega</t>
        </is>
      </c>
    </row>
    <row r="9">
      <c r="A9" s="20" t="inlineStr">
        <is>
          <t>Entregado</t>
        </is>
      </c>
    </row>
    <row r="10">
      <c r="A10" s="20" t="inlineStr">
        <is>
          <t>Cancelado</t>
        </is>
      </c>
    </row>
  </sheetData>
  <dataValidations count="1">
    <dataValidation sqref="H2:H3" showDropDown="0" showInputMessage="1" showErrorMessage="1" allowBlank="0" errorTitle="Valor no válido" error="Captura un número entero de 0 a 30." promptTitle="Parámetro editable" prompt="Ingresa un número entero de 0 a 30." type="whole" errorStyle="stop" operator="between">
      <formula1>0</formula1>
      <formula2>30</formula2>
    </dataValidation>
  </dataValidations>
  <pageMargins left="0.75" right="0.75" top="1" bottom="1" header="0.5" footer="0.5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Taller Ficticio de Demostración</dc:creator>
  <dc:title xmlns:dc="http://purl.org/dc/elements/1.1/">Seguimiento administrativo del estado de reparaciones</dc:title>
  <dc:description xmlns:dc="http://purl.org/dc/elements/1.1/">Libro administrativo con datos inequívocamente ficticios, sin macros, vínculos externos, sincronización ni datos personales reales.</dc:description>
  <dc:subject xmlns:dc="http://purl.org/dc/elements/1.1/">Control ficticio de etapas y seguimientos</dc:subject>
  <dcterms:created xmlns:dcterms="http://purl.org/dc/terms/" xmlns:xsi="http://www.w3.org/2001/XMLSchema-instance" xsi:type="dcterms:W3CDTF">2026-09-09T19:17:16Z</dcterms:created>
  <dcterms:modified xmlns:dcterms="http://purl.org/dc/terms/" xmlns:xsi="http://www.w3.org/2001/XMLSchema-instance" xsi:type="dcterms:W3CDTF">2026-09-09T19:17:17+00:00Z</dcterms:modified>
</cp:coreProperties>
</file>