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gistro_OBD" sheetId="2" state="visible" r:id="rId2"/>
    <sheet xmlns:r="http://schemas.openxmlformats.org/officeDocument/2006/relationships" name="Listas" sheetId="3" state="visible" r:id="rId3"/>
  </sheets>
  <definedNames>
    <definedName name="_xlnm._FilterDatabase" localSheetId="1" hidden="1">'Registro_OBD'!$A$1:$Q$111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 &quot;días&quot;"/>
    <numFmt numFmtId="166" formatCode="0.0%"/>
  </numFmts>
  <fonts count="6">
    <font>
      <name val="Calibri"/>
      <family val="2"/>
      <color theme="1"/>
      <sz val="11"/>
      <scheme val="minor"/>
    </font>
    <font>
      <name val="Aptos"/>
      <b val="1"/>
      <color rgb="FFFFFFFF"/>
      <sz val="10"/>
    </font>
    <font>
      <name val="Aptos"/>
      <b val="1"/>
      <color rgb="FF253746"/>
      <sz val="10"/>
    </font>
    <font>
      <name val="Aptos"/>
      <color rgb="FF253746"/>
      <sz val="10"/>
    </font>
    <font>
      <name val="Aptos"/>
      <i val="1"/>
      <color rgb="FF566573"/>
      <sz val="9"/>
    </font>
    <font>
      <name val="Aptos Display"/>
      <b val="1"/>
      <color rgb="FFFFFFFF"/>
      <sz val="16"/>
    </font>
  </fonts>
  <fills count="12">
    <fill>
      <patternFill/>
    </fill>
    <fill>
      <patternFill patternType="gray125"/>
    </fill>
    <fill>
      <patternFill patternType="solid">
        <fgColor rgb="FF132238"/>
      </patternFill>
    </fill>
    <fill>
      <patternFill patternType="solid">
        <fgColor rgb="FFFFF0AE"/>
      </patternFill>
    </fill>
    <fill>
      <patternFill patternType="solid">
        <fgColor rgb="FFF05A28"/>
      </patternFill>
    </fill>
    <fill>
      <patternFill patternType="solid">
        <fgColor rgb="FFE2E6E9"/>
      </patternFill>
    </fill>
    <fill>
      <patternFill patternType="solid">
        <fgColor rgb="FFF3F6F8"/>
      </patternFill>
    </fill>
    <fill>
      <patternFill patternType="solid">
        <fgColor rgb="FF0E7C86"/>
      </patternFill>
    </fill>
    <fill>
      <patternFill patternType="solid">
        <fgColor rgb="FFFFFFFF"/>
      </patternFill>
    </fill>
    <fill>
      <patternFill patternType="solid">
        <fgColor rgb="FFF4B183"/>
      </patternFill>
    </fill>
    <fill>
      <patternFill patternType="solid">
        <fgColor rgb="FFBD3A24"/>
      </patternFill>
    </fill>
    <fill>
      <patternFill patternType="solid">
        <fgColor rgb="FF7030A0"/>
      </patternFill>
    </fill>
  </fills>
  <borders count="6">
    <border>
      <left/>
      <right/>
      <top/>
      <bottom/>
      <diagonal/>
    </border>
    <border>
      <left style="thin">
        <color rgb="FFC9CED2"/>
      </left>
      <right style="thin">
        <color rgb="FFC9CED2"/>
      </right>
      <top style="thin">
        <color rgb="FFC9CED2"/>
      </top>
      <bottom style="thin">
        <color rgb="FFC9CED2"/>
      </bottom>
    </border>
    <border>
      <left/>
      <right/>
      <top style="thin">
        <color rgb="FFC9CED2"/>
      </top>
      <bottom/>
      <diagonal/>
    </border>
    <border>
      <left/>
      <right style="thin">
        <color rgb="FFC9CED2"/>
      </right>
      <top style="thin">
        <color rgb="FFC9CED2"/>
      </top>
      <bottom/>
      <diagonal/>
    </border>
    <border>
      <left/>
      <right/>
      <top style="thin">
        <color rgb="FFC9CED2"/>
      </top>
      <bottom style="thin">
        <color rgb="FFC9CED2"/>
      </bottom>
      <diagonal/>
    </border>
    <border>
      <left/>
      <right style="thin">
        <color rgb="FFC9CED2"/>
      </right>
      <top style="thin">
        <color rgb="FFC9CED2"/>
      </top>
      <bottom style="thin">
        <color rgb="FFC9CED2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5" fillId="2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1" fillId="4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0" fontId="1" fillId="7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0" fontId="2" fillId="8" borderId="1" applyAlignment="1" pivotButton="0" quotePrefix="0" xfId="0">
      <alignment horizontal="left" vertical="center" wrapText="1"/>
    </xf>
    <xf numFmtId="0" fontId="1" fillId="9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0" fontId="1" fillId="10" borderId="1" applyAlignment="1" pivotButton="0" quotePrefix="0" xfId="0">
      <alignment horizontal="center" vertical="center" wrapText="1"/>
    </xf>
    <xf numFmtId="0" fontId="1" fillId="11" borderId="1" applyAlignment="1" pivotButton="0" quotePrefix="0" xfId="0">
      <alignment horizontal="center" vertical="center" wrapText="1"/>
    </xf>
    <xf numFmtId="166" fontId="1" fillId="7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top" wrapText="1"/>
    </xf>
    <xf numFmtId="0" fontId="4" fillId="8" borderId="1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center" vertical="center" wrapText="1"/>
    </xf>
    <xf numFmtId="3" fontId="3" fillId="3" borderId="1" applyAlignment="1" pivotButton="0" quotePrefix="0" xfId="0">
      <alignment horizontal="center" vertical="center" wrapText="1"/>
    </xf>
    <xf numFmtId="49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center" vertical="center" wrapText="1"/>
    </xf>
    <xf numFmtId="1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5">
    <dxf>
      <font>
        <name val="Aptos"/>
        <b val="1"/>
        <color rgb="FFFFFFFF"/>
        <sz val="10"/>
      </font>
      <fill>
        <patternFill patternType="solid">
          <fgColor rgb="FFBD3A24"/>
        </patternFill>
      </fill>
    </dxf>
    <dxf>
      <font>
        <name val="Aptos"/>
        <b val="1"/>
        <color rgb="FF253746"/>
        <sz val="10"/>
      </font>
      <fill>
        <patternFill patternType="solid">
          <fgColor rgb="FFF4B183"/>
        </patternFill>
      </fill>
    </dxf>
    <dxf>
      <font>
        <name val="Aptos"/>
        <b val="1"/>
        <color rgb="FFFFFFFF"/>
        <sz val="10"/>
      </font>
      <fill>
        <patternFill patternType="solid">
          <fgColor rgb="FF7030A0"/>
        </patternFill>
      </fill>
    </dxf>
    <dxf>
      <font>
        <name val="Aptos"/>
        <b val="1"/>
        <color rgb="FFFFFFFF"/>
        <sz val="10"/>
      </font>
      <fill>
        <patternFill patternType="solid">
          <fgColor rgb="FF0E7C86"/>
        </patternFill>
      </fill>
    </dxf>
    <dxf>
      <font>
        <name val="Aptos"/>
        <b val="1"/>
        <color rgb="FF253746"/>
        <sz val="10"/>
      </font>
      <fill>
        <patternFill patternType="solid">
          <fgColor rgb="FF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32" customWidth="1" min="3" max="3"/>
    <col width="18" customWidth="1" min="4" max="4"/>
  </cols>
  <sheetData>
    <row r="1" ht="34" customHeight="1">
      <c r="A1" s="1" t="inlineStr">
        <is>
          <t>Resumen administrativo de códigos OBD — ejemplos ficticios</t>
        </is>
      </c>
      <c r="B1" s="31" t="n"/>
      <c r="C1" s="31" t="n"/>
      <c r="D1" s="32" t="n"/>
    </row>
    <row r="2" ht="25" customHeight="1">
      <c r="A2" s="2" t="inlineStr">
        <is>
          <t>Corte calculado con la fecha de revisión editable de la hoja Listas.</t>
        </is>
      </c>
    </row>
    <row r="3"/>
    <row r="4" ht="34" customHeight="1">
      <c r="A4" s="3" t="inlineStr">
        <is>
          <t>Indicador</t>
        </is>
      </c>
      <c r="B4" s="3" t="inlineStr">
        <is>
          <t>Resultado</t>
        </is>
      </c>
      <c r="C4" s="3" t="inlineStr">
        <is>
          <t>Parámetro administrativo</t>
        </is>
      </c>
      <c r="D4" s="3" t="inlineStr">
        <is>
          <t>Valor</t>
        </is>
      </c>
    </row>
    <row r="5">
      <c r="A5" s="4" t="inlineStr">
        <is>
          <t>Total capturados</t>
        </is>
      </c>
      <c r="B5" s="5">
        <f>COUNTIF(Registro_OBD!A2:A111,"&lt;&gt;")</f>
        <v/>
      </c>
      <c r="C5" s="4" t="inlineStr">
        <is>
          <t>Fecha de revisión del libro</t>
        </is>
      </c>
      <c r="D5" s="33">
        <f>Listas!B2</f>
        <v/>
      </c>
    </row>
    <row r="6">
      <c r="A6" s="7" t="inlineStr">
        <is>
          <t>Pendientes</t>
        </is>
      </c>
      <c r="B6" s="8">
        <f>COUNTIF(Registro_OBD!P2:P111,"Pendiente")</f>
        <v/>
      </c>
      <c r="C6" s="7" t="inlineStr">
        <is>
          <t>Plazo de verificación</t>
        </is>
      </c>
      <c r="D6" s="34">
        <f>Listas!A2</f>
        <v/>
      </c>
    </row>
    <row r="7">
      <c r="A7" s="4" t="inlineStr">
        <is>
          <t>Vencidos</t>
        </is>
      </c>
      <c r="B7" s="10">
        <f>COUNTIF(Registro_OBD!P2:P111,"Vencido")</f>
        <v/>
      </c>
    </row>
    <row r="8">
      <c r="A8" s="7" t="inlineStr">
        <is>
          <t>Seguimiento requerido</t>
        </is>
      </c>
      <c r="B8" s="11">
        <f>COUNTIF(Registro_OBD!P2:P111,"Seguimiento requerido")</f>
        <v/>
      </c>
    </row>
    <row r="9">
      <c r="A9" s="4" t="inlineStr">
        <is>
          <t>Cerrados</t>
        </is>
      </c>
      <c r="B9" s="5">
        <f>COUNTIF(Registro_OBD!P2:P111,"Cerrado")</f>
        <v/>
      </c>
    </row>
    <row r="10">
      <c r="A10" s="7" t="inlineStr">
        <is>
          <t>Porcentaje verificado</t>
        </is>
      </c>
      <c r="B10" s="12">
        <f>IFERROR(COUNTIFS(Registro_OBD!A2:A111,"&lt;&gt;",Registro_OBD!L2:L111,"&lt;&gt;")/COUNTIF(Registro_OBD!A2:A111,"&lt;&gt;"),0)</f>
        <v/>
      </c>
    </row>
    <row r="11"/>
    <row r="12">
      <c r="A12" s="13" t="inlineStr">
        <is>
          <t>Alcance del libro</t>
        </is>
      </c>
    </row>
    <row r="13" ht="42" customHeight="1">
      <c r="A13" s="14" t="inlineStr">
        <is>
          <t>Registra manualmente resultados ya obtenidos mediante una herramienta externa de lectura OBD.</t>
        </is>
      </c>
    </row>
    <row r="14" ht="42" customHeight="1">
      <c r="A14" s="15" t="inlineStr">
        <is>
          <t>No interpreta códigos, determina fallas, recomienda reparaciones ni sustituye una evaluación técnica.</t>
        </is>
      </c>
    </row>
    <row r="15" ht="42" customHeight="1">
      <c r="A15" s="14" t="inlineStr">
        <is>
          <t>No se conecta con escáneres, ERP u otros sistemas y no constituye un documento oficial.</t>
        </is>
      </c>
    </row>
    <row r="16" ht="42" customHeight="1">
      <c r="A16" s="15" t="inlineStr">
        <is>
          <t>No capture placas, VIN, datos de propietarios, nombres personales, dictámenes ni diagnósticos.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111"/>
  <sheetViews>
    <sheetView showGridLines="0" zoomScale="7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5" customWidth="1" min="3" max="3"/>
    <col width="13" customWidth="1" min="4" max="4"/>
    <col width="23" customWidth="1" min="5" max="5"/>
    <col width="12" customWidth="1" min="6" max="6"/>
    <col width="19" customWidth="1" min="7" max="7"/>
    <col width="25" customWidth="1" min="8" max="8"/>
    <col width="17" customWidth="1" min="9" max="9"/>
    <col width="24" customWidth="1" min="10" max="10"/>
    <col width="15" customWidth="1" min="11" max="11"/>
    <col width="18" customWidth="1" min="12" max="12"/>
    <col width="21" customWidth="1" min="13" max="13"/>
    <col width="34" customWidth="1" min="14" max="14"/>
    <col width="12" customWidth="1" min="15" max="15"/>
    <col width="25" customWidth="1" min="16" max="16"/>
    <col width="19" customWidth="1" min="17" max="17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 ht="42" customHeight="1">
      <c r="A1" s="16" t="inlineStr">
        <is>
          <t>Folio</t>
        </is>
      </c>
      <c r="B1" s="16" t="inlineStr">
        <is>
          <t>Fecha de captura</t>
        </is>
      </c>
      <c r="C1" s="16" t="inlineStr">
        <is>
          <t>Unidad interna</t>
        </is>
      </c>
      <c r="D1" s="16" t="inlineStr">
        <is>
          <t>Kilometraje</t>
        </is>
      </c>
      <c r="E1" s="16" t="inlineStr">
        <is>
          <t>Sistema reportado</t>
        </is>
      </c>
      <c r="F1" s="16" t="inlineStr">
        <is>
          <t>Código OBD</t>
        </is>
      </c>
      <c r="G1" s="16" t="inlineStr">
        <is>
          <t>Estado al capturar</t>
        </is>
      </c>
      <c r="H1" s="16" t="inlineStr">
        <is>
          <t>Contexto registrado</t>
        </is>
      </c>
      <c r="I1" s="16" t="inlineStr">
        <is>
          <t>Testigo reportado</t>
        </is>
      </c>
      <c r="J1" s="16" t="inlineStr">
        <is>
          <t>Seguimiento acordado</t>
        </is>
      </c>
      <c r="K1" s="16" t="inlineStr">
        <is>
          <t>Fecha objetivo</t>
        </is>
      </c>
      <c r="L1" s="16" t="inlineStr">
        <is>
          <t>Fecha de verificación</t>
        </is>
      </c>
      <c r="M1" s="16" t="inlineStr">
        <is>
          <t>Estado posterior</t>
        </is>
      </c>
      <c r="N1" s="16" t="inlineStr">
        <is>
          <t>Nota de verificación</t>
        </is>
      </c>
      <c r="O1" s="16" t="inlineStr">
        <is>
          <t>Días abiertos</t>
        </is>
      </c>
      <c r="P1" s="16" t="inlineStr">
        <is>
          <t>Situación</t>
        </is>
      </c>
      <c r="Q1" s="16" t="inlineStr">
        <is>
          <t>Capturó</t>
        </is>
      </c>
    </row>
    <row r="2" ht="31" customHeight="1">
      <c r="A2" s="17" t="inlineStr">
        <is>
          <t>OBD-0001</t>
        </is>
      </c>
      <c r="B2" s="35" t="n">
        <v>46266</v>
      </c>
      <c r="C2" s="17" t="inlineStr">
        <is>
          <t>UT-001</t>
        </is>
      </c>
      <c r="D2" s="19" t="n">
        <v>84500</v>
      </c>
      <c r="E2" s="17" t="inlineStr">
        <is>
          <t>Motor</t>
        </is>
      </c>
      <c r="F2" s="20" t="inlineStr">
        <is>
          <t>P0300</t>
        </is>
      </c>
      <c r="G2" s="17" t="inlineStr">
        <is>
          <t>Activo</t>
        </is>
      </c>
      <c r="H2" s="21" t="inlineStr">
        <is>
          <t>Arranque matutino</t>
        </is>
      </c>
      <c r="I2" s="17" t="inlineStr">
        <is>
          <t>Encendido</t>
        </is>
      </c>
      <c r="J2" s="17" t="inlineStr">
        <is>
          <t>Verificación realizada</t>
        </is>
      </c>
      <c r="K2" s="36">
        <f>IF(B2="","",B2+Listas!$A$2)</f>
        <v/>
      </c>
      <c r="L2" s="35" t="n">
        <v>46273</v>
      </c>
      <c r="M2" s="17" t="inlineStr">
        <is>
          <t>Reapareció</t>
        </is>
      </c>
      <c r="N2" s="21" t="inlineStr">
        <is>
          <t>Código registrado nuevamente; seguimiento administrativo abierto.</t>
        </is>
      </c>
      <c r="O2" s="23">
        <f>IF(B2="","",MAX(0,IF(L2="",Listas!$B$2-B2,L2-B2)))</f>
        <v/>
      </c>
      <c r="P2" s="24">
        <f>IF(A2="","",IF(B2="","Incompleto",IF(L2="",IF(Listas!$B$2&gt;K2,"Vencido","Pendiente"),IF(M2="","Completar estado posterior",IF(M2="Reapareció","Seguimiento requerido","Cerrado")))))</f>
        <v/>
      </c>
      <c r="Q2" s="17" t="inlineStr">
        <is>
          <t>ROL-FICTICIO-01</t>
        </is>
      </c>
      <c r="S2">
        <f>IFERROR(INDEX(Listas!$A$5:$A$10,ROW()-1),"")</f>
        <v/>
      </c>
      <c r="T2">
        <f>IFERROR(INDEX(Listas!$B$5:$B$8,ROW()-1),"")</f>
        <v/>
      </c>
      <c r="U2">
        <f>IFERROR(INDEX(Listas!$C$5:$C$8,ROW()-1),"")</f>
        <v/>
      </c>
      <c r="V2">
        <f>IFERROR(INDEX(Listas!$D$5:$D$8,ROW()-1),"")</f>
        <v/>
      </c>
      <c r="W2">
        <f>IFERROR(INDEX(Listas!$E$5:$E$8,ROW()-1),"")</f>
        <v/>
      </c>
    </row>
    <row r="3" ht="31" customHeight="1">
      <c r="A3" s="17" t="inlineStr">
        <is>
          <t>OBD-0002</t>
        </is>
      </c>
      <c r="B3" s="35" t="n">
        <v>46267</v>
      </c>
      <c r="C3" s="17" t="inlineStr">
        <is>
          <t>UT-002</t>
        </is>
      </c>
      <c r="D3" s="19" t="n">
        <v>61240</v>
      </c>
      <c r="E3" s="17" t="inlineStr">
        <is>
          <t>Motor</t>
        </is>
      </c>
      <c r="F3" s="20" t="inlineStr">
        <is>
          <t>P0420</t>
        </is>
      </c>
      <c r="G3" s="17" t="inlineStr">
        <is>
          <t>Pendiente</t>
        </is>
      </c>
      <c r="H3" s="21" t="inlineStr">
        <is>
          <t>Recorrido continuo</t>
        </is>
      </c>
      <c r="I3" s="17" t="inlineStr">
        <is>
          <t>Encendido</t>
        </is>
      </c>
      <c r="J3" s="17" t="inlineStr">
        <is>
          <t>Verificación realizada</t>
        </is>
      </c>
      <c r="K3" s="37">
        <f>IF(B3="","",B3+Listas!$A$2)</f>
        <v/>
      </c>
      <c r="L3" s="35" t="n">
        <v>46274</v>
      </c>
      <c r="M3" s="17" t="inlineStr">
        <is>
          <t>No reapareció</t>
        </is>
      </c>
      <c r="N3" s="21" t="inlineStr">
        <is>
          <t>Registro administrativo cerrado.</t>
        </is>
      </c>
      <c r="O3" s="26">
        <f>IF(B3="","",MAX(0,IF(L3="",Listas!$B$2-B3,L3-B3)))</f>
        <v/>
      </c>
      <c r="P3" s="27">
        <f>IF(A3="","",IF(B3="","Incompleto",IF(L3="",IF(Listas!$B$2&gt;K3,"Vencido","Pendiente"),IF(M3="","Completar estado posterior",IF(M3="Reapareció","Seguimiento requerido","Cerrado")))))</f>
        <v/>
      </c>
      <c r="Q3" s="17" t="inlineStr">
        <is>
          <t>ROL-FICTICIO-02</t>
        </is>
      </c>
      <c r="S3">
        <f>IFERROR(INDEX(Listas!$A$5:$A$10,ROW()-1),"")</f>
        <v/>
      </c>
      <c r="T3">
        <f>IFERROR(INDEX(Listas!$B$5:$B$8,ROW()-1),"")</f>
        <v/>
      </c>
      <c r="U3">
        <f>IFERROR(INDEX(Listas!$C$5:$C$8,ROW()-1),"")</f>
        <v/>
      </c>
      <c r="V3">
        <f>IFERROR(INDEX(Listas!$D$5:$D$8,ROW()-1),"")</f>
        <v/>
      </c>
      <c r="W3">
        <f>IFERROR(INDEX(Listas!$E$5:$E$8,ROW()-1),"")</f>
        <v/>
      </c>
    </row>
    <row r="4" ht="31" customHeight="1">
      <c r="A4" s="17" t="inlineStr">
        <is>
          <t>OBD-0003</t>
        </is>
      </c>
      <c r="B4" s="35" t="n">
        <v>46268</v>
      </c>
      <c r="C4" s="17" t="inlineStr">
        <is>
          <t>UT-003</t>
        </is>
      </c>
      <c r="D4" s="19" t="n">
        <v>103800</v>
      </c>
      <c r="E4" s="17" t="inlineStr">
        <is>
          <t>Red de comunicación</t>
        </is>
      </c>
      <c r="F4" s="20" t="inlineStr">
        <is>
          <t>U0100</t>
        </is>
      </c>
      <c r="G4" s="17" t="inlineStr">
        <is>
          <t>No determinado</t>
        </is>
      </c>
      <c r="H4" s="21" t="inlineStr">
        <is>
          <t>Recepción</t>
        </is>
      </c>
      <c r="I4" s="17" t="inlineStr">
        <is>
          <t>No informado</t>
        </is>
      </c>
      <c r="J4" s="17" t="inlineStr">
        <is>
          <t>Programar verificación</t>
        </is>
      </c>
      <c r="K4" s="36">
        <f>IF(B4="","",B4+Listas!$A$2)</f>
        <v/>
      </c>
      <c r="L4" s="35" t="n"/>
      <c r="M4" s="17" t="n"/>
      <c r="N4" s="21" t="inlineStr"/>
      <c r="O4" s="23">
        <f>IF(B4="","",MAX(0,IF(L4="",Listas!$B$2-B4,L4-B4)))</f>
        <v/>
      </c>
      <c r="P4" s="24">
        <f>IF(A4="","",IF(B4="","Incompleto",IF(L4="",IF(Listas!$B$2&gt;K4,"Vencido","Pendiente"),IF(M4="","Completar estado posterior",IF(M4="Reapareció","Seguimiento requerido","Cerrado")))))</f>
        <v/>
      </c>
      <c r="Q4" s="17" t="inlineStr">
        <is>
          <t>ROL-FICTICIO-01</t>
        </is>
      </c>
      <c r="S4">
        <f>IFERROR(INDEX(Listas!$A$5:$A$10,ROW()-1),"")</f>
        <v/>
      </c>
      <c r="T4">
        <f>IFERROR(INDEX(Listas!$B$5:$B$8,ROW()-1),"")</f>
        <v/>
      </c>
      <c r="U4">
        <f>IFERROR(INDEX(Listas!$C$5:$C$8,ROW()-1),"")</f>
        <v/>
      </c>
      <c r="V4">
        <f>IFERROR(INDEX(Listas!$D$5:$D$8,ROW()-1),"")</f>
        <v/>
      </c>
      <c r="W4">
        <f>IFERROR(INDEX(Listas!$E$5:$E$8,ROW()-1),"")</f>
        <v/>
      </c>
    </row>
    <row r="5" ht="31" customHeight="1">
      <c r="A5" s="17" t="inlineStr">
        <is>
          <t>OBD-0004</t>
        </is>
      </c>
      <c r="B5" s="35" t="n">
        <v>46269</v>
      </c>
      <c r="C5" s="17" t="inlineStr">
        <is>
          <t>UT-004</t>
        </is>
      </c>
      <c r="D5" s="19" t="n">
        <v>47210</v>
      </c>
      <c r="E5" s="17" t="inlineStr">
        <is>
          <t>Frenos</t>
        </is>
      </c>
      <c r="F5" s="20" t="inlineStr">
        <is>
          <t>C0035</t>
        </is>
      </c>
      <c r="G5" s="17" t="inlineStr">
        <is>
          <t>Activo</t>
        </is>
      </c>
      <c r="H5" s="21" t="inlineStr">
        <is>
          <t>Maniobra lenta</t>
        </is>
      </c>
      <c r="I5" s="17" t="inlineStr">
        <is>
          <t>Intermitente</t>
        </is>
      </c>
      <c r="J5" s="17" t="inlineStr">
        <is>
          <t>Verificación realizada</t>
        </is>
      </c>
      <c r="K5" s="37">
        <f>IF(B5="","",B5+Listas!$A$2)</f>
        <v/>
      </c>
      <c r="L5" s="35" t="n">
        <v>46271</v>
      </c>
      <c r="M5" s="17" t="inlineStr">
        <is>
          <t>No concluyente</t>
        </is>
      </c>
      <c r="N5" s="21" t="inlineStr">
        <is>
          <t>Resultado asentado para control interno.</t>
        </is>
      </c>
      <c r="O5" s="26">
        <f>IF(B5="","",MAX(0,IF(L5="",Listas!$B$2-B5,L5-B5)))</f>
        <v/>
      </c>
      <c r="P5" s="27">
        <f>IF(A5="","",IF(B5="","Incompleto",IF(L5="",IF(Listas!$B$2&gt;K5,"Vencido","Pendiente"),IF(M5="","Completar estado posterior",IF(M5="Reapareció","Seguimiento requerido","Cerrado")))))</f>
        <v/>
      </c>
      <c r="Q5" s="17" t="inlineStr">
        <is>
          <t>ROL-FICTICIO-03</t>
        </is>
      </c>
      <c r="S5">
        <f>IFERROR(INDEX(Listas!$A$5:$A$10,ROW()-1),"")</f>
        <v/>
      </c>
      <c r="T5">
        <f>IFERROR(INDEX(Listas!$B$5:$B$8,ROW()-1),"")</f>
        <v/>
      </c>
      <c r="U5">
        <f>IFERROR(INDEX(Listas!$C$5:$C$8,ROW()-1),"")</f>
        <v/>
      </c>
      <c r="V5">
        <f>IFERROR(INDEX(Listas!$D$5:$D$8,ROW()-1),"")</f>
        <v/>
      </c>
      <c r="W5">
        <f>IFERROR(INDEX(Listas!$E$5:$E$8,ROW()-1),"")</f>
        <v/>
      </c>
    </row>
    <row r="6" ht="31" customHeight="1">
      <c r="A6" s="17" t="inlineStr">
        <is>
          <t>OBD-0005</t>
        </is>
      </c>
      <c r="B6" s="35" t="n">
        <v>46270</v>
      </c>
      <c r="C6" s="17" t="inlineStr">
        <is>
          <t>UT-005</t>
        </is>
      </c>
      <c r="D6" s="19" t="n">
        <v>92800</v>
      </c>
      <c r="E6" s="17" t="inlineStr">
        <is>
          <t>Carrocería</t>
        </is>
      </c>
      <c r="F6" s="20" t="inlineStr">
        <is>
          <t>B0020</t>
        </is>
      </c>
      <c r="G6" s="17" t="inlineStr">
        <is>
          <t>Permanente</t>
        </is>
      </c>
      <c r="H6" s="21" t="inlineStr">
        <is>
          <t>Entrega interna</t>
        </is>
      </c>
      <c r="I6" s="17" t="inlineStr">
        <is>
          <t>Encendido</t>
        </is>
      </c>
      <c r="J6" s="17" t="inlineStr">
        <is>
          <t>Programar verificación</t>
        </is>
      </c>
      <c r="K6" s="36">
        <f>IF(B6="","",B6+Listas!$A$2)</f>
        <v/>
      </c>
      <c r="L6" s="35" t="n"/>
      <c r="M6" s="17" t="n"/>
      <c r="N6" s="21" t="inlineStr"/>
      <c r="O6" s="23">
        <f>IF(B6="","",MAX(0,IF(L6="",Listas!$B$2-B6,L6-B6)))</f>
        <v/>
      </c>
      <c r="P6" s="24">
        <f>IF(A6="","",IF(B6="","Incompleto",IF(L6="",IF(Listas!$B$2&gt;K6,"Vencido","Pendiente"),IF(M6="","Completar estado posterior",IF(M6="Reapareció","Seguimiento requerido","Cerrado")))))</f>
        <v/>
      </c>
      <c r="Q6" s="17" t="inlineStr">
        <is>
          <t>ROL-FICTICIO-02</t>
        </is>
      </c>
      <c r="S6">
        <f>IFERROR(INDEX(Listas!$A$5:$A$10,ROW()-1),"")</f>
        <v/>
      </c>
      <c r="T6">
        <f>IFERROR(INDEX(Listas!$B$5:$B$8,ROW()-1),"")</f>
        <v/>
      </c>
      <c r="U6">
        <f>IFERROR(INDEX(Listas!$C$5:$C$8,ROW()-1),"")</f>
        <v/>
      </c>
      <c r="V6">
        <f>IFERROR(INDEX(Listas!$D$5:$D$8,ROW()-1),"")</f>
        <v/>
      </c>
      <c r="W6">
        <f>IFERROR(INDEX(Listas!$E$5:$E$8,ROW()-1),"")</f>
        <v/>
      </c>
    </row>
    <row r="7" ht="31" customHeight="1">
      <c r="A7" s="17" t="inlineStr">
        <is>
          <t>OBD-0006</t>
        </is>
      </c>
      <c r="B7" s="35" t="n">
        <v>46271</v>
      </c>
      <c r="C7" s="17" t="inlineStr">
        <is>
          <t>UT-006</t>
        </is>
      </c>
      <c r="D7" s="19" t="n">
        <v>75400</v>
      </c>
      <c r="E7" s="17" t="inlineStr">
        <is>
          <t>Motor</t>
        </is>
      </c>
      <c r="F7" s="20" t="inlineStr">
        <is>
          <t>P0171</t>
        </is>
      </c>
      <c r="G7" s="17" t="inlineStr">
        <is>
          <t>Activo</t>
        </is>
      </c>
      <c r="H7" s="21" t="inlineStr">
        <is>
          <t>Tránsito urbano</t>
        </is>
      </c>
      <c r="I7" s="17" t="inlineStr">
        <is>
          <t>Encendido</t>
        </is>
      </c>
      <c r="J7" s="17" t="inlineStr">
        <is>
          <t>Verificación realizada</t>
        </is>
      </c>
      <c r="K7" s="37">
        <f>IF(B7="","",B7+Listas!$A$2)</f>
        <v/>
      </c>
      <c r="L7" s="35" t="n">
        <v>46274</v>
      </c>
      <c r="M7" s="17" t="inlineStr">
        <is>
          <t>No reapareció</t>
        </is>
      </c>
      <c r="N7" s="21" t="inlineStr">
        <is>
          <t>Verificación asentada sin interpretación técnica.</t>
        </is>
      </c>
      <c r="O7" s="26">
        <f>IF(B7="","",MAX(0,IF(L7="",Listas!$B$2-B7,L7-B7)))</f>
        <v/>
      </c>
      <c r="P7" s="27">
        <f>IF(A7="","",IF(B7="","Incompleto",IF(L7="",IF(Listas!$B$2&gt;K7,"Vencido","Pendiente"),IF(M7="","Completar estado posterior",IF(M7="Reapareció","Seguimiento requerido","Cerrado")))))</f>
        <v/>
      </c>
      <c r="Q7" s="17" t="inlineStr">
        <is>
          <t>ROL-FICTICIO-01</t>
        </is>
      </c>
      <c r="S7">
        <f>IFERROR(INDEX(Listas!$A$5:$A$10,ROW()-1),"")</f>
        <v/>
      </c>
      <c r="T7">
        <f>IFERROR(INDEX(Listas!$B$5:$B$8,ROW()-1),"")</f>
        <v/>
      </c>
      <c r="U7">
        <f>IFERROR(INDEX(Listas!$C$5:$C$8,ROW()-1),"")</f>
        <v/>
      </c>
      <c r="V7">
        <f>IFERROR(INDEX(Listas!$D$5:$D$8,ROW()-1),"")</f>
        <v/>
      </c>
      <c r="W7">
        <f>IFERROR(INDEX(Listas!$E$5:$E$8,ROW()-1),"")</f>
        <v/>
      </c>
    </row>
    <row r="8" ht="31" customHeight="1">
      <c r="A8" s="17" t="inlineStr">
        <is>
          <t>OBD-0007</t>
        </is>
      </c>
      <c r="B8" s="35" t="n">
        <v>46272</v>
      </c>
      <c r="C8" s="17" t="inlineStr">
        <is>
          <t>UT-007</t>
        </is>
      </c>
      <c r="D8" s="19" t="n">
        <v>116300</v>
      </c>
      <c r="E8" s="17" t="inlineStr">
        <is>
          <t>Transmisión</t>
        </is>
      </c>
      <c r="F8" s="20" t="inlineStr">
        <is>
          <t>P0700</t>
        </is>
      </c>
      <c r="G8" s="17" t="inlineStr">
        <is>
          <t>Pendiente</t>
        </is>
      </c>
      <c r="H8" s="21" t="inlineStr">
        <is>
          <t>Recorrido de prueba</t>
        </is>
      </c>
      <c r="I8" s="17" t="inlineStr">
        <is>
          <t>Intermitente</t>
        </is>
      </c>
      <c r="J8" s="17" t="inlineStr">
        <is>
          <t>Programar verificación</t>
        </is>
      </c>
      <c r="K8" s="36">
        <f>IF(B8="","",B8+Listas!$A$2)</f>
        <v/>
      </c>
      <c r="L8" s="35" t="n"/>
      <c r="M8" s="17" t="n"/>
      <c r="N8" s="21" t="inlineStr"/>
      <c r="O8" s="23">
        <f>IF(B8="","",MAX(0,IF(L8="",Listas!$B$2-B8,L8-B8)))</f>
        <v/>
      </c>
      <c r="P8" s="24">
        <f>IF(A8="","",IF(B8="","Incompleto",IF(L8="",IF(Listas!$B$2&gt;K8,"Vencido","Pendiente"),IF(M8="","Completar estado posterior",IF(M8="Reapareció","Seguimiento requerido","Cerrado")))))</f>
        <v/>
      </c>
      <c r="Q8" s="17" t="inlineStr">
        <is>
          <t>ROL-FICTICIO-03</t>
        </is>
      </c>
      <c r="S8">
        <f>IFERROR(INDEX(Listas!$A$5:$A$10,ROW()-1),"")</f>
        <v/>
      </c>
      <c r="T8">
        <f>IFERROR(INDEX(Listas!$B$5:$B$8,ROW()-1),"")</f>
        <v/>
      </c>
      <c r="U8">
        <f>IFERROR(INDEX(Listas!$C$5:$C$8,ROW()-1),"")</f>
        <v/>
      </c>
      <c r="V8">
        <f>IFERROR(INDEX(Listas!$D$5:$D$8,ROW()-1),"")</f>
        <v/>
      </c>
      <c r="W8">
        <f>IFERROR(INDEX(Listas!$E$5:$E$8,ROW()-1),"")</f>
        <v/>
      </c>
    </row>
    <row r="9" ht="31" customHeight="1">
      <c r="A9" s="17" t="inlineStr">
        <is>
          <t>OBD-0008</t>
        </is>
      </c>
      <c r="B9" s="35" t="n">
        <v>46273</v>
      </c>
      <c r="C9" s="17" t="inlineStr">
        <is>
          <t>UT-008</t>
        </is>
      </c>
      <c r="D9" s="19" t="n">
        <v>38900</v>
      </c>
      <c r="E9" s="17" t="inlineStr">
        <is>
          <t>Red de comunicación</t>
        </is>
      </c>
      <c r="F9" s="20" t="inlineStr">
        <is>
          <t>U0121</t>
        </is>
      </c>
      <c r="G9" s="17" t="inlineStr">
        <is>
          <t>Activo</t>
        </is>
      </c>
      <c r="H9" s="21" t="inlineStr">
        <is>
          <t>Después de lluvia</t>
        </is>
      </c>
      <c r="I9" s="17" t="inlineStr">
        <is>
          <t>Encendido</t>
        </is>
      </c>
      <c r="J9" s="17" t="inlineStr">
        <is>
          <t>Programar verificación</t>
        </is>
      </c>
      <c r="K9" s="37">
        <f>IF(B9="","",B9+Listas!$A$2)</f>
        <v/>
      </c>
      <c r="L9" s="35" t="n"/>
      <c r="M9" s="17" t="n"/>
      <c r="N9" s="21" t="inlineStr"/>
      <c r="O9" s="26">
        <f>IF(B9="","",MAX(0,IF(L9="",Listas!$B$2-B9,L9-B9)))</f>
        <v/>
      </c>
      <c r="P9" s="27">
        <f>IF(A9="","",IF(B9="","Incompleto",IF(L9="",IF(Listas!$B$2&gt;K9,"Vencido","Pendiente"),IF(M9="","Completar estado posterior",IF(M9="Reapareció","Seguimiento requerido","Cerrado")))))</f>
        <v/>
      </c>
      <c r="Q9" s="17" t="inlineStr">
        <is>
          <t>ROL-FICTICIO-02</t>
        </is>
      </c>
      <c r="S9">
        <f>IFERROR(INDEX(Listas!$A$5:$A$10,ROW()-1),"")</f>
        <v/>
      </c>
      <c r="T9">
        <f>IFERROR(INDEX(Listas!$B$5:$B$8,ROW()-1),"")</f>
        <v/>
      </c>
      <c r="U9">
        <f>IFERROR(INDEX(Listas!$C$5:$C$8,ROW()-1),"")</f>
        <v/>
      </c>
      <c r="V9">
        <f>IFERROR(INDEX(Listas!$D$5:$D$8,ROW()-1),"")</f>
        <v/>
      </c>
      <c r="W9">
        <f>IFERROR(INDEX(Listas!$E$5:$E$8,ROW()-1),"")</f>
        <v/>
      </c>
    </row>
    <row r="10" ht="31" customHeight="1">
      <c r="A10" s="17" t="inlineStr">
        <is>
          <t>OBD-0009</t>
        </is>
      </c>
      <c r="B10" s="35" t="n">
        <v>46274</v>
      </c>
      <c r="C10" s="17" t="inlineStr">
        <is>
          <t>UT-009</t>
        </is>
      </c>
      <c r="D10" s="19" t="n">
        <v>68450</v>
      </c>
      <c r="E10" s="17" t="inlineStr">
        <is>
          <t>Motor</t>
        </is>
      </c>
      <c r="F10" s="20" t="inlineStr">
        <is>
          <t>P0455</t>
        </is>
      </c>
      <c r="G10" s="17" t="inlineStr">
        <is>
          <t>Permanente</t>
        </is>
      </c>
      <c r="H10" s="21" t="inlineStr">
        <is>
          <t>Carga de combustible</t>
        </is>
      </c>
      <c r="I10" s="17" t="inlineStr">
        <is>
          <t>Encendido</t>
        </is>
      </c>
      <c r="J10" s="17" t="inlineStr">
        <is>
          <t>Programar verificación</t>
        </is>
      </c>
      <c r="K10" s="36">
        <f>IF(B10="","",B10+Listas!$A$2)</f>
        <v/>
      </c>
      <c r="L10" s="35" t="n"/>
      <c r="M10" s="17" t="n"/>
      <c r="N10" s="21" t="inlineStr"/>
      <c r="O10" s="23">
        <f>IF(B10="","",MAX(0,IF(L10="",Listas!$B$2-B10,L10-B10)))</f>
        <v/>
      </c>
      <c r="P10" s="24">
        <f>IF(A10="","",IF(B10="","Incompleto",IF(L10="",IF(Listas!$B$2&gt;K10,"Vencido","Pendiente"),IF(M10="","Completar estado posterior",IF(M10="Reapareció","Seguimiento requerido","Cerrado")))))</f>
        <v/>
      </c>
      <c r="Q10" s="17" t="inlineStr">
        <is>
          <t>ROL-FICTICIO-01</t>
        </is>
      </c>
      <c r="S10">
        <f>IFERROR(INDEX(Listas!$A$5:$A$10,ROW()-1),"")</f>
        <v/>
      </c>
      <c r="T10">
        <f>IFERROR(INDEX(Listas!$B$5:$B$8,ROW()-1),"")</f>
        <v/>
      </c>
      <c r="U10">
        <f>IFERROR(INDEX(Listas!$C$5:$C$8,ROW()-1),"")</f>
        <v/>
      </c>
      <c r="V10">
        <f>IFERROR(INDEX(Listas!$D$5:$D$8,ROW()-1),"")</f>
        <v/>
      </c>
      <c r="W10">
        <f>IFERROR(INDEX(Listas!$E$5:$E$8,ROW()-1),"")</f>
        <v/>
      </c>
    </row>
    <row r="11" ht="31" customHeight="1">
      <c r="A11" s="17" t="inlineStr">
        <is>
          <t>OBD-0010</t>
        </is>
      </c>
      <c r="B11" s="35" t="n">
        <v>46275</v>
      </c>
      <c r="C11" s="17" t="inlineStr">
        <is>
          <t>UT-010</t>
        </is>
      </c>
      <c r="D11" s="19" t="n">
        <v>52100</v>
      </c>
      <c r="E11" s="17" t="inlineStr">
        <is>
          <t>Frenos</t>
        </is>
      </c>
      <c r="F11" s="20" t="inlineStr">
        <is>
          <t>C1234</t>
        </is>
      </c>
      <c r="G11" s="17" t="inlineStr">
        <is>
          <t>No determinado</t>
        </is>
      </c>
      <c r="H11" s="21" t="inlineStr">
        <is>
          <t>Recepción</t>
        </is>
      </c>
      <c r="I11" s="17" t="inlineStr">
        <is>
          <t>No informado</t>
        </is>
      </c>
      <c r="J11" s="17" t="inlineStr">
        <is>
          <t>Programar verificación</t>
        </is>
      </c>
      <c r="K11" s="37">
        <f>IF(B11="","",B11+Listas!$A$2)</f>
        <v/>
      </c>
      <c r="L11" s="35" t="n"/>
      <c r="M11" s="17" t="n"/>
      <c r="N11" s="21" t="inlineStr"/>
      <c r="O11" s="26">
        <f>IF(B11="","",MAX(0,IF(L11="",Listas!$B$2-B11,L11-B11)))</f>
        <v/>
      </c>
      <c r="P11" s="27">
        <f>IF(A11="","",IF(B11="","Incompleto",IF(L11="",IF(Listas!$B$2&gt;K11,"Vencido","Pendiente"),IF(M11="","Completar estado posterior",IF(M11="Reapareció","Seguimiento requerido","Cerrado")))))</f>
        <v/>
      </c>
      <c r="Q11" s="17" t="inlineStr">
        <is>
          <t>ROL-FICTICIO-03</t>
        </is>
      </c>
      <c r="S11">
        <f>IFERROR(INDEX(Listas!$A$5:$A$10,ROW()-1),"")</f>
        <v/>
      </c>
      <c r="T11">
        <f>IFERROR(INDEX(Listas!$B$5:$B$8,ROW()-1),"")</f>
        <v/>
      </c>
      <c r="U11">
        <f>IFERROR(INDEX(Listas!$C$5:$C$8,ROW()-1),"")</f>
        <v/>
      </c>
      <c r="V11">
        <f>IFERROR(INDEX(Listas!$D$5:$D$8,ROW()-1),"")</f>
        <v/>
      </c>
      <c r="W11">
        <f>IFERROR(INDEX(Listas!$E$5:$E$8,ROW()-1),"")</f>
        <v/>
      </c>
    </row>
    <row r="12" ht="31" customHeight="1">
      <c r="A12" s="17" t="n"/>
      <c r="B12" s="35" t="n"/>
      <c r="C12" s="17" t="n"/>
      <c r="D12" s="19" t="n"/>
      <c r="E12" s="17" t="n"/>
      <c r="F12" s="20" t="n"/>
      <c r="G12" s="17" t="n"/>
      <c r="H12" s="21" t="n"/>
      <c r="I12" s="17" t="n"/>
      <c r="J12" s="17" t="n"/>
      <c r="K12" s="36">
        <f>IF(B12="","",B12+Listas!$A$2)</f>
        <v/>
      </c>
      <c r="L12" s="35" t="n"/>
      <c r="M12" s="17" t="n"/>
      <c r="N12" s="21" t="n"/>
      <c r="O12" s="23">
        <f>IF(B12="","",MAX(0,IF(L12="",Listas!$B$2-B12,L12-B12)))</f>
        <v/>
      </c>
      <c r="P12" s="24">
        <f>IF(A12="","",IF(B12="","Incompleto",IF(L12="",IF(Listas!$B$2&gt;K12,"Vencido","Pendiente"),IF(M12="","Completar estado posterior",IF(M12="Reapareció","Seguimiento requerido","Cerrado")))))</f>
        <v/>
      </c>
      <c r="Q12" s="17" t="n"/>
      <c r="S12">
        <f>IFERROR(INDEX(Listas!$A$5:$A$10,ROW()-1),"")</f>
        <v/>
      </c>
      <c r="T12">
        <f>IFERROR(INDEX(Listas!$B$5:$B$8,ROW()-1),"")</f>
        <v/>
      </c>
      <c r="U12">
        <f>IFERROR(INDEX(Listas!$C$5:$C$8,ROW()-1),"")</f>
        <v/>
      </c>
      <c r="V12">
        <f>IFERROR(INDEX(Listas!$D$5:$D$8,ROW()-1),"")</f>
        <v/>
      </c>
      <c r="W12">
        <f>IFERROR(INDEX(Listas!$E$5:$E$8,ROW()-1),"")</f>
        <v/>
      </c>
    </row>
    <row r="13" ht="31" customHeight="1">
      <c r="A13" s="17" t="n"/>
      <c r="B13" s="35" t="n"/>
      <c r="C13" s="17" t="n"/>
      <c r="D13" s="19" t="n"/>
      <c r="E13" s="17" t="n"/>
      <c r="F13" s="20" t="n"/>
      <c r="G13" s="17" t="n"/>
      <c r="H13" s="21" t="n"/>
      <c r="I13" s="17" t="n"/>
      <c r="J13" s="17" t="n"/>
      <c r="K13" s="37">
        <f>IF(B13="","",B13+Listas!$A$2)</f>
        <v/>
      </c>
      <c r="L13" s="35" t="n"/>
      <c r="M13" s="17" t="n"/>
      <c r="N13" s="21" t="n"/>
      <c r="O13" s="26">
        <f>IF(B13="","",MAX(0,IF(L13="",Listas!$B$2-B13,L13-B13)))</f>
        <v/>
      </c>
      <c r="P13" s="27">
        <f>IF(A13="","",IF(B13="","Incompleto",IF(L13="",IF(Listas!$B$2&gt;K13,"Vencido","Pendiente"),IF(M13="","Completar estado posterior",IF(M13="Reapareció","Seguimiento requerido","Cerrado")))))</f>
        <v/>
      </c>
      <c r="Q13" s="17" t="n"/>
      <c r="S13">
        <f>IFERROR(INDEX(Listas!$A$5:$A$10,ROW()-1),"")</f>
        <v/>
      </c>
      <c r="T13">
        <f>IFERROR(INDEX(Listas!$B$5:$B$8,ROW()-1),"")</f>
        <v/>
      </c>
      <c r="U13">
        <f>IFERROR(INDEX(Listas!$C$5:$C$8,ROW()-1),"")</f>
        <v/>
      </c>
      <c r="V13">
        <f>IFERROR(INDEX(Listas!$D$5:$D$8,ROW()-1),"")</f>
        <v/>
      </c>
      <c r="W13">
        <f>IFERROR(INDEX(Listas!$E$5:$E$8,ROW()-1),"")</f>
        <v/>
      </c>
    </row>
    <row r="14" ht="31" customHeight="1">
      <c r="A14" s="17" t="n"/>
      <c r="B14" s="35" t="n"/>
      <c r="C14" s="17" t="n"/>
      <c r="D14" s="19" t="n"/>
      <c r="E14" s="17" t="n"/>
      <c r="F14" s="20" t="n"/>
      <c r="G14" s="17" t="n"/>
      <c r="H14" s="21" t="n"/>
      <c r="I14" s="17" t="n"/>
      <c r="J14" s="17" t="n"/>
      <c r="K14" s="36">
        <f>IF(B14="","",B14+Listas!$A$2)</f>
        <v/>
      </c>
      <c r="L14" s="35" t="n"/>
      <c r="M14" s="17" t="n"/>
      <c r="N14" s="21" t="n"/>
      <c r="O14" s="23">
        <f>IF(B14="","",MAX(0,IF(L14="",Listas!$B$2-B14,L14-B14)))</f>
        <v/>
      </c>
      <c r="P14" s="24">
        <f>IF(A14="","",IF(B14="","Incompleto",IF(L14="",IF(Listas!$B$2&gt;K14,"Vencido","Pendiente"),IF(M14="","Completar estado posterior",IF(M14="Reapareció","Seguimiento requerido","Cerrado")))))</f>
        <v/>
      </c>
      <c r="Q14" s="17" t="n"/>
      <c r="S14">
        <f>IFERROR(INDEX(Listas!$A$5:$A$10,ROW()-1),"")</f>
        <v/>
      </c>
      <c r="T14">
        <f>IFERROR(INDEX(Listas!$B$5:$B$8,ROW()-1),"")</f>
        <v/>
      </c>
      <c r="U14">
        <f>IFERROR(INDEX(Listas!$C$5:$C$8,ROW()-1),"")</f>
        <v/>
      </c>
      <c r="V14">
        <f>IFERROR(INDEX(Listas!$D$5:$D$8,ROW()-1),"")</f>
        <v/>
      </c>
      <c r="W14">
        <f>IFERROR(INDEX(Listas!$E$5:$E$8,ROW()-1),"")</f>
        <v/>
      </c>
    </row>
    <row r="15" ht="31" customHeight="1">
      <c r="A15" s="17" t="n"/>
      <c r="B15" s="35" t="n"/>
      <c r="C15" s="17" t="n"/>
      <c r="D15" s="19" t="n"/>
      <c r="E15" s="17" t="n"/>
      <c r="F15" s="20" t="n"/>
      <c r="G15" s="17" t="n"/>
      <c r="H15" s="21" t="n"/>
      <c r="I15" s="17" t="n"/>
      <c r="J15" s="17" t="n"/>
      <c r="K15" s="37">
        <f>IF(B15="","",B15+Listas!$A$2)</f>
        <v/>
      </c>
      <c r="L15" s="35" t="n"/>
      <c r="M15" s="17" t="n"/>
      <c r="N15" s="21" t="n"/>
      <c r="O15" s="26">
        <f>IF(B15="","",MAX(0,IF(L15="",Listas!$B$2-B15,L15-B15)))</f>
        <v/>
      </c>
      <c r="P15" s="27">
        <f>IF(A15="","",IF(B15="","Incompleto",IF(L15="",IF(Listas!$B$2&gt;K15,"Vencido","Pendiente"),IF(M15="","Completar estado posterior",IF(M15="Reapareció","Seguimiento requerido","Cerrado")))))</f>
        <v/>
      </c>
      <c r="Q15" s="17" t="n"/>
      <c r="S15">
        <f>IFERROR(INDEX(Listas!$A$5:$A$10,ROW()-1),"")</f>
        <v/>
      </c>
      <c r="T15">
        <f>IFERROR(INDEX(Listas!$B$5:$B$8,ROW()-1),"")</f>
        <v/>
      </c>
      <c r="U15">
        <f>IFERROR(INDEX(Listas!$C$5:$C$8,ROW()-1),"")</f>
        <v/>
      </c>
      <c r="V15">
        <f>IFERROR(INDEX(Listas!$D$5:$D$8,ROW()-1),"")</f>
        <v/>
      </c>
      <c r="W15">
        <f>IFERROR(INDEX(Listas!$E$5:$E$8,ROW()-1),"")</f>
        <v/>
      </c>
    </row>
    <row r="16" ht="31" customHeight="1">
      <c r="A16" s="17" t="n"/>
      <c r="B16" s="35" t="n"/>
      <c r="C16" s="17" t="n"/>
      <c r="D16" s="19" t="n"/>
      <c r="E16" s="17" t="n"/>
      <c r="F16" s="20" t="n"/>
      <c r="G16" s="17" t="n"/>
      <c r="H16" s="21" t="n"/>
      <c r="I16" s="17" t="n"/>
      <c r="J16" s="17" t="n"/>
      <c r="K16" s="36">
        <f>IF(B16="","",B16+Listas!$A$2)</f>
        <v/>
      </c>
      <c r="L16" s="35" t="n"/>
      <c r="M16" s="17" t="n"/>
      <c r="N16" s="21" t="n"/>
      <c r="O16" s="23">
        <f>IF(B16="","",MAX(0,IF(L16="",Listas!$B$2-B16,L16-B16)))</f>
        <v/>
      </c>
      <c r="P16" s="24">
        <f>IF(A16="","",IF(B16="","Incompleto",IF(L16="",IF(Listas!$B$2&gt;K16,"Vencido","Pendiente"),IF(M16="","Completar estado posterior",IF(M16="Reapareció","Seguimiento requerido","Cerrado")))))</f>
        <v/>
      </c>
      <c r="Q16" s="17" t="n"/>
      <c r="S16">
        <f>IFERROR(INDEX(Listas!$A$5:$A$10,ROW()-1),"")</f>
        <v/>
      </c>
      <c r="T16">
        <f>IFERROR(INDEX(Listas!$B$5:$B$8,ROW()-1),"")</f>
        <v/>
      </c>
      <c r="U16">
        <f>IFERROR(INDEX(Listas!$C$5:$C$8,ROW()-1),"")</f>
        <v/>
      </c>
      <c r="V16">
        <f>IFERROR(INDEX(Listas!$D$5:$D$8,ROW()-1),"")</f>
        <v/>
      </c>
      <c r="W16">
        <f>IFERROR(INDEX(Listas!$E$5:$E$8,ROW()-1),"")</f>
        <v/>
      </c>
    </row>
    <row r="17" ht="31" customHeight="1">
      <c r="A17" s="17" t="n"/>
      <c r="B17" s="35" t="n"/>
      <c r="C17" s="17" t="n"/>
      <c r="D17" s="19" t="n"/>
      <c r="E17" s="17" t="n"/>
      <c r="F17" s="20" t="n"/>
      <c r="G17" s="17" t="n"/>
      <c r="H17" s="21" t="n"/>
      <c r="I17" s="17" t="n"/>
      <c r="J17" s="17" t="n"/>
      <c r="K17" s="37">
        <f>IF(B17="","",B17+Listas!$A$2)</f>
        <v/>
      </c>
      <c r="L17" s="35" t="n"/>
      <c r="M17" s="17" t="n"/>
      <c r="N17" s="21" t="n"/>
      <c r="O17" s="26">
        <f>IF(B17="","",MAX(0,IF(L17="",Listas!$B$2-B17,L17-B17)))</f>
        <v/>
      </c>
      <c r="P17" s="27">
        <f>IF(A17="","",IF(B17="","Incompleto",IF(L17="",IF(Listas!$B$2&gt;K17,"Vencido","Pendiente"),IF(M17="","Completar estado posterior",IF(M17="Reapareció","Seguimiento requerido","Cerrado")))))</f>
        <v/>
      </c>
      <c r="Q17" s="17" t="n"/>
      <c r="S17">
        <f>IFERROR(INDEX(Listas!$A$5:$A$10,ROW()-1),"")</f>
        <v/>
      </c>
      <c r="T17">
        <f>IFERROR(INDEX(Listas!$B$5:$B$8,ROW()-1),"")</f>
        <v/>
      </c>
      <c r="U17">
        <f>IFERROR(INDEX(Listas!$C$5:$C$8,ROW()-1),"")</f>
        <v/>
      </c>
      <c r="V17">
        <f>IFERROR(INDEX(Listas!$D$5:$D$8,ROW()-1),"")</f>
        <v/>
      </c>
      <c r="W17">
        <f>IFERROR(INDEX(Listas!$E$5:$E$8,ROW()-1),"")</f>
        <v/>
      </c>
    </row>
    <row r="18" ht="31" customHeight="1">
      <c r="A18" s="17" t="n"/>
      <c r="B18" s="35" t="n"/>
      <c r="C18" s="17" t="n"/>
      <c r="D18" s="19" t="n"/>
      <c r="E18" s="17" t="n"/>
      <c r="F18" s="20" t="n"/>
      <c r="G18" s="17" t="n"/>
      <c r="H18" s="21" t="n"/>
      <c r="I18" s="17" t="n"/>
      <c r="J18" s="17" t="n"/>
      <c r="K18" s="36">
        <f>IF(B18="","",B18+Listas!$A$2)</f>
        <v/>
      </c>
      <c r="L18" s="35" t="n"/>
      <c r="M18" s="17" t="n"/>
      <c r="N18" s="21" t="n"/>
      <c r="O18" s="23">
        <f>IF(B18="","",MAX(0,IF(L18="",Listas!$B$2-B18,L18-B18)))</f>
        <v/>
      </c>
      <c r="P18" s="24">
        <f>IF(A18="","",IF(B18="","Incompleto",IF(L18="",IF(Listas!$B$2&gt;K18,"Vencido","Pendiente"),IF(M18="","Completar estado posterior",IF(M18="Reapareció","Seguimiento requerido","Cerrado")))))</f>
        <v/>
      </c>
      <c r="Q18" s="17" t="n"/>
      <c r="S18">
        <f>IFERROR(INDEX(Listas!$A$5:$A$10,ROW()-1),"")</f>
        <v/>
      </c>
      <c r="T18">
        <f>IFERROR(INDEX(Listas!$B$5:$B$8,ROW()-1),"")</f>
        <v/>
      </c>
      <c r="U18">
        <f>IFERROR(INDEX(Listas!$C$5:$C$8,ROW()-1),"")</f>
        <v/>
      </c>
      <c r="V18">
        <f>IFERROR(INDEX(Listas!$D$5:$D$8,ROW()-1),"")</f>
        <v/>
      </c>
      <c r="W18">
        <f>IFERROR(INDEX(Listas!$E$5:$E$8,ROW()-1),"")</f>
        <v/>
      </c>
    </row>
    <row r="19" ht="31" customHeight="1">
      <c r="A19" s="17" t="n"/>
      <c r="B19" s="35" t="n"/>
      <c r="C19" s="17" t="n"/>
      <c r="D19" s="19" t="n"/>
      <c r="E19" s="17" t="n"/>
      <c r="F19" s="20" t="n"/>
      <c r="G19" s="17" t="n"/>
      <c r="H19" s="21" t="n"/>
      <c r="I19" s="17" t="n"/>
      <c r="J19" s="17" t="n"/>
      <c r="K19" s="37">
        <f>IF(B19="","",B19+Listas!$A$2)</f>
        <v/>
      </c>
      <c r="L19" s="35" t="n"/>
      <c r="M19" s="17" t="n"/>
      <c r="N19" s="21" t="n"/>
      <c r="O19" s="26">
        <f>IF(B19="","",MAX(0,IF(L19="",Listas!$B$2-B19,L19-B19)))</f>
        <v/>
      </c>
      <c r="P19" s="27">
        <f>IF(A19="","",IF(B19="","Incompleto",IF(L19="",IF(Listas!$B$2&gt;K19,"Vencido","Pendiente"),IF(M19="","Completar estado posterior",IF(M19="Reapareció","Seguimiento requerido","Cerrado")))))</f>
        <v/>
      </c>
      <c r="Q19" s="17" t="n"/>
      <c r="S19">
        <f>IFERROR(INDEX(Listas!$A$5:$A$10,ROW()-1),"")</f>
        <v/>
      </c>
      <c r="T19">
        <f>IFERROR(INDEX(Listas!$B$5:$B$8,ROW()-1),"")</f>
        <v/>
      </c>
      <c r="U19">
        <f>IFERROR(INDEX(Listas!$C$5:$C$8,ROW()-1),"")</f>
        <v/>
      </c>
      <c r="V19">
        <f>IFERROR(INDEX(Listas!$D$5:$D$8,ROW()-1),"")</f>
        <v/>
      </c>
      <c r="W19">
        <f>IFERROR(INDEX(Listas!$E$5:$E$8,ROW()-1),"")</f>
        <v/>
      </c>
    </row>
    <row r="20" ht="31" customHeight="1">
      <c r="A20" s="17" t="n"/>
      <c r="B20" s="35" t="n"/>
      <c r="C20" s="17" t="n"/>
      <c r="D20" s="19" t="n"/>
      <c r="E20" s="17" t="n"/>
      <c r="F20" s="20" t="n"/>
      <c r="G20" s="17" t="n"/>
      <c r="H20" s="21" t="n"/>
      <c r="I20" s="17" t="n"/>
      <c r="J20" s="17" t="n"/>
      <c r="K20" s="36">
        <f>IF(B20="","",B20+Listas!$A$2)</f>
        <v/>
      </c>
      <c r="L20" s="35" t="n"/>
      <c r="M20" s="17" t="n"/>
      <c r="N20" s="21" t="n"/>
      <c r="O20" s="23">
        <f>IF(B20="","",MAX(0,IF(L20="",Listas!$B$2-B20,L20-B20)))</f>
        <v/>
      </c>
      <c r="P20" s="24">
        <f>IF(A20="","",IF(B20="","Incompleto",IF(L20="",IF(Listas!$B$2&gt;K20,"Vencido","Pendiente"),IF(M20="","Completar estado posterior",IF(M20="Reapareció","Seguimiento requerido","Cerrado")))))</f>
        <v/>
      </c>
      <c r="Q20" s="17" t="n"/>
      <c r="S20">
        <f>IFERROR(INDEX(Listas!$A$5:$A$10,ROW()-1),"")</f>
        <v/>
      </c>
      <c r="T20">
        <f>IFERROR(INDEX(Listas!$B$5:$B$8,ROW()-1),"")</f>
        <v/>
      </c>
      <c r="U20">
        <f>IFERROR(INDEX(Listas!$C$5:$C$8,ROW()-1),"")</f>
        <v/>
      </c>
      <c r="V20">
        <f>IFERROR(INDEX(Listas!$D$5:$D$8,ROW()-1),"")</f>
        <v/>
      </c>
      <c r="W20">
        <f>IFERROR(INDEX(Listas!$E$5:$E$8,ROW()-1),"")</f>
        <v/>
      </c>
    </row>
    <row r="21" ht="31" customHeight="1">
      <c r="A21" s="17" t="n"/>
      <c r="B21" s="35" t="n"/>
      <c r="C21" s="17" t="n"/>
      <c r="D21" s="19" t="n"/>
      <c r="E21" s="17" t="n"/>
      <c r="F21" s="20" t="n"/>
      <c r="G21" s="17" t="n"/>
      <c r="H21" s="21" t="n"/>
      <c r="I21" s="17" t="n"/>
      <c r="J21" s="17" t="n"/>
      <c r="K21" s="37">
        <f>IF(B21="","",B21+Listas!$A$2)</f>
        <v/>
      </c>
      <c r="L21" s="35" t="n"/>
      <c r="M21" s="17" t="n"/>
      <c r="N21" s="21" t="n"/>
      <c r="O21" s="26">
        <f>IF(B21="","",MAX(0,IF(L21="",Listas!$B$2-B21,L21-B21)))</f>
        <v/>
      </c>
      <c r="P21" s="27">
        <f>IF(A21="","",IF(B21="","Incompleto",IF(L21="",IF(Listas!$B$2&gt;K21,"Vencido","Pendiente"),IF(M21="","Completar estado posterior",IF(M21="Reapareció","Seguimiento requerido","Cerrado")))))</f>
        <v/>
      </c>
      <c r="Q21" s="17" t="n"/>
      <c r="S21">
        <f>IFERROR(INDEX(Listas!$A$5:$A$10,ROW()-1),"")</f>
        <v/>
      </c>
      <c r="T21">
        <f>IFERROR(INDEX(Listas!$B$5:$B$8,ROW()-1),"")</f>
        <v/>
      </c>
      <c r="U21">
        <f>IFERROR(INDEX(Listas!$C$5:$C$8,ROW()-1),"")</f>
        <v/>
      </c>
      <c r="V21">
        <f>IFERROR(INDEX(Listas!$D$5:$D$8,ROW()-1),"")</f>
        <v/>
      </c>
      <c r="W21">
        <f>IFERROR(INDEX(Listas!$E$5:$E$8,ROW()-1),"")</f>
        <v/>
      </c>
    </row>
    <row r="22" ht="31" customHeight="1">
      <c r="A22" s="17" t="n"/>
      <c r="B22" s="35" t="n"/>
      <c r="C22" s="17" t="n"/>
      <c r="D22" s="19" t="n"/>
      <c r="E22" s="17" t="n"/>
      <c r="F22" s="20" t="n"/>
      <c r="G22" s="17" t="n"/>
      <c r="H22" s="21" t="n"/>
      <c r="I22" s="17" t="n"/>
      <c r="J22" s="17" t="n"/>
      <c r="K22" s="36">
        <f>IF(B22="","",B22+Listas!$A$2)</f>
        <v/>
      </c>
      <c r="L22" s="35" t="n"/>
      <c r="M22" s="17" t="n"/>
      <c r="N22" s="21" t="n"/>
      <c r="O22" s="23">
        <f>IF(B22="","",MAX(0,IF(L22="",Listas!$B$2-B22,L22-B22)))</f>
        <v/>
      </c>
      <c r="P22" s="24">
        <f>IF(A22="","",IF(B22="","Incompleto",IF(L22="",IF(Listas!$B$2&gt;K22,"Vencido","Pendiente"),IF(M22="","Completar estado posterior",IF(M22="Reapareció","Seguimiento requerido","Cerrado")))))</f>
        <v/>
      </c>
      <c r="Q22" s="17" t="n"/>
      <c r="S22">
        <f>IFERROR(INDEX(Listas!$A$5:$A$10,ROW()-1),"")</f>
        <v/>
      </c>
      <c r="T22">
        <f>IFERROR(INDEX(Listas!$B$5:$B$8,ROW()-1),"")</f>
        <v/>
      </c>
      <c r="U22">
        <f>IFERROR(INDEX(Listas!$C$5:$C$8,ROW()-1),"")</f>
        <v/>
      </c>
      <c r="V22">
        <f>IFERROR(INDEX(Listas!$D$5:$D$8,ROW()-1),"")</f>
        <v/>
      </c>
      <c r="W22">
        <f>IFERROR(INDEX(Listas!$E$5:$E$8,ROW()-1),"")</f>
        <v/>
      </c>
    </row>
    <row r="23" ht="31" customHeight="1">
      <c r="A23" s="17" t="n"/>
      <c r="B23" s="35" t="n"/>
      <c r="C23" s="17" t="n"/>
      <c r="D23" s="19" t="n"/>
      <c r="E23" s="17" t="n"/>
      <c r="F23" s="20" t="n"/>
      <c r="G23" s="17" t="n"/>
      <c r="H23" s="21" t="n"/>
      <c r="I23" s="17" t="n"/>
      <c r="J23" s="17" t="n"/>
      <c r="K23" s="37">
        <f>IF(B23="","",B23+Listas!$A$2)</f>
        <v/>
      </c>
      <c r="L23" s="35" t="n"/>
      <c r="M23" s="17" t="n"/>
      <c r="N23" s="21" t="n"/>
      <c r="O23" s="26">
        <f>IF(B23="","",MAX(0,IF(L23="",Listas!$B$2-B23,L23-B23)))</f>
        <v/>
      </c>
      <c r="P23" s="27">
        <f>IF(A23="","",IF(B23="","Incompleto",IF(L23="",IF(Listas!$B$2&gt;K23,"Vencido","Pendiente"),IF(M23="","Completar estado posterior",IF(M23="Reapareció","Seguimiento requerido","Cerrado")))))</f>
        <v/>
      </c>
      <c r="Q23" s="17" t="n"/>
      <c r="S23">
        <f>IFERROR(INDEX(Listas!$A$5:$A$10,ROW()-1),"")</f>
        <v/>
      </c>
      <c r="T23">
        <f>IFERROR(INDEX(Listas!$B$5:$B$8,ROW()-1),"")</f>
        <v/>
      </c>
      <c r="U23">
        <f>IFERROR(INDEX(Listas!$C$5:$C$8,ROW()-1),"")</f>
        <v/>
      </c>
      <c r="V23">
        <f>IFERROR(INDEX(Listas!$D$5:$D$8,ROW()-1),"")</f>
        <v/>
      </c>
      <c r="W23">
        <f>IFERROR(INDEX(Listas!$E$5:$E$8,ROW()-1),"")</f>
        <v/>
      </c>
    </row>
    <row r="24" ht="31" customHeight="1">
      <c r="A24" s="17" t="n"/>
      <c r="B24" s="35" t="n"/>
      <c r="C24" s="17" t="n"/>
      <c r="D24" s="19" t="n"/>
      <c r="E24" s="17" t="n"/>
      <c r="F24" s="20" t="n"/>
      <c r="G24" s="17" t="n"/>
      <c r="H24" s="21" t="n"/>
      <c r="I24" s="17" t="n"/>
      <c r="J24" s="17" t="n"/>
      <c r="K24" s="36">
        <f>IF(B24="","",B24+Listas!$A$2)</f>
        <v/>
      </c>
      <c r="L24" s="35" t="n"/>
      <c r="M24" s="17" t="n"/>
      <c r="N24" s="21" t="n"/>
      <c r="O24" s="23">
        <f>IF(B24="","",MAX(0,IF(L24="",Listas!$B$2-B24,L24-B24)))</f>
        <v/>
      </c>
      <c r="P24" s="24">
        <f>IF(A24="","",IF(B24="","Incompleto",IF(L24="",IF(Listas!$B$2&gt;K24,"Vencido","Pendiente"),IF(M24="","Completar estado posterior",IF(M24="Reapareció","Seguimiento requerido","Cerrado")))))</f>
        <v/>
      </c>
      <c r="Q24" s="17" t="n"/>
      <c r="S24">
        <f>IFERROR(INDEX(Listas!$A$5:$A$10,ROW()-1),"")</f>
        <v/>
      </c>
      <c r="T24">
        <f>IFERROR(INDEX(Listas!$B$5:$B$8,ROW()-1),"")</f>
        <v/>
      </c>
      <c r="U24">
        <f>IFERROR(INDEX(Listas!$C$5:$C$8,ROW()-1),"")</f>
        <v/>
      </c>
      <c r="V24">
        <f>IFERROR(INDEX(Listas!$D$5:$D$8,ROW()-1),"")</f>
        <v/>
      </c>
      <c r="W24">
        <f>IFERROR(INDEX(Listas!$E$5:$E$8,ROW()-1),"")</f>
        <v/>
      </c>
    </row>
    <row r="25" ht="31" customHeight="1">
      <c r="A25" s="17" t="n"/>
      <c r="B25" s="35" t="n"/>
      <c r="C25" s="17" t="n"/>
      <c r="D25" s="19" t="n"/>
      <c r="E25" s="17" t="n"/>
      <c r="F25" s="20" t="n"/>
      <c r="G25" s="17" t="n"/>
      <c r="H25" s="21" t="n"/>
      <c r="I25" s="17" t="n"/>
      <c r="J25" s="17" t="n"/>
      <c r="K25" s="37">
        <f>IF(B25="","",B25+Listas!$A$2)</f>
        <v/>
      </c>
      <c r="L25" s="35" t="n"/>
      <c r="M25" s="17" t="n"/>
      <c r="N25" s="21" t="n"/>
      <c r="O25" s="26">
        <f>IF(B25="","",MAX(0,IF(L25="",Listas!$B$2-B25,L25-B25)))</f>
        <v/>
      </c>
      <c r="P25" s="27">
        <f>IF(A25="","",IF(B25="","Incompleto",IF(L25="",IF(Listas!$B$2&gt;K25,"Vencido","Pendiente"),IF(M25="","Completar estado posterior",IF(M25="Reapareció","Seguimiento requerido","Cerrado")))))</f>
        <v/>
      </c>
      <c r="Q25" s="17" t="n"/>
      <c r="S25">
        <f>IFERROR(INDEX(Listas!$A$5:$A$10,ROW()-1),"")</f>
        <v/>
      </c>
      <c r="T25">
        <f>IFERROR(INDEX(Listas!$B$5:$B$8,ROW()-1),"")</f>
        <v/>
      </c>
      <c r="U25">
        <f>IFERROR(INDEX(Listas!$C$5:$C$8,ROW()-1),"")</f>
        <v/>
      </c>
      <c r="V25">
        <f>IFERROR(INDEX(Listas!$D$5:$D$8,ROW()-1),"")</f>
        <v/>
      </c>
      <c r="W25">
        <f>IFERROR(INDEX(Listas!$E$5:$E$8,ROW()-1),"")</f>
        <v/>
      </c>
    </row>
    <row r="26" ht="31" customHeight="1">
      <c r="A26" s="17" t="n"/>
      <c r="B26" s="35" t="n"/>
      <c r="C26" s="17" t="n"/>
      <c r="D26" s="19" t="n"/>
      <c r="E26" s="17" t="n"/>
      <c r="F26" s="20" t="n"/>
      <c r="G26" s="17" t="n"/>
      <c r="H26" s="21" t="n"/>
      <c r="I26" s="17" t="n"/>
      <c r="J26" s="17" t="n"/>
      <c r="K26" s="36">
        <f>IF(B26="","",B26+Listas!$A$2)</f>
        <v/>
      </c>
      <c r="L26" s="35" t="n"/>
      <c r="M26" s="17" t="n"/>
      <c r="N26" s="21" t="n"/>
      <c r="O26" s="23">
        <f>IF(B26="","",MAX(0,IF(L26="",Listas!$B$2-B26,L26-B26)))</f>
        <v/>
      </c>
      <c r="P26" s="24">
        <f>IF(A26="","",IF(B26="","Incompleto",IF(L26="",IF(Listas!$B$2&gt;K26,"Vencido","Pendiente"),IF(M26="","Completar estado posterior",IF(M26="Reapareció","Seguimiento requerido","Cerrado")))))</f>
        <v/>
      </c>
      <c r="Q26" s="17" t="n"/>
      <c r="S26">
        <f>IFERROR(INDEX(Listas!$A$5:$A$10,ROW()-1),"")</f>
        <v/>
      </c>
      <c r="T26">
        <f>IFERROR(INDEX(Listas!$B$5:$B$8,ROW()-1),"")</f>
        <v/>
      </c>
      <c r="U26">
        <f>IFERROR(INDEX(Listas!$C$5:$C$8,ROW()-1),"")</f>
        <v/>
      </c>
      <c r="V26">
        <f>IFERROR(INDEX(Listas!$D$5:$D$8,ROW()-1),"")</f>
        <v/>
      </c>
      <c r="W26">
        <f>IFERROR(INDEX(Listas!$E$5:$E$8,ROW()-1),"")</f>
        <v/>
      </c>
    </row>
    <row r="27" ht="31" customHeight="1">
      <c r="A27" s="17" t="n"/>
      <c r="B27" s="35" t="n"/>
      <c r="C27" s="17" t="n"/>
      <c r="D27" s="19" t="n"/>
      <c r="E27" s="17" t="n"/>
      <c r="F27" s="20" t="n"/>
      <c r="G27" s="17" t="n"/>
      <c r="H27" s="21" t="n"/>
      <c r="I27" s="17" t="n"/>
      <c r="J27" s="17" t="n"/>
      <c r="K27" s="37">
        <f>IF(B27="","",B27+Listas!$A$2)</f>
        <v/>
      </c>
      <c r="L27" s="35" t="n"/>
      <c r="M27" s="17" t="n"/>
      <c r="N27" s="21" t="n"/>
      <c r="O27" s="26">
        <f>IF(B27="","",MAX(0,IF(L27="",Listas!$B$2-B27,L27-B27)))</f>
        <v/>
      </c>
      <c r="P27" s="27">
        <f>IF(A27="","",IF(B27="","Incompleto",IF(L27="",IF(Listas!$B$2&gt;K27,"Vencido","Pendiente"),IF(M27="","Completar estado posterior",IF(M27="Reapareció","Seguimiento requerido","Cerrado")))))</f>
        <v/>
      </c>
      <c r="Q27" s="17" t="n"/>
      <c r="S27">
        <f>IFERROR(INDEX(Listas!$A$5:$A$10,ROW()-1),"")</f>
        <v/>
      </c>
      <c r="T27">
        <f>IFERROR(INDEX(Listas!$B$5:$B$8,ROW()-1),"")</f>
        <v/>
      </c>
      <c r="U27">
        <f>IFERROR(INDEX(Listas!$C$5:$C$8,ROW()-1),"")</f>
        <v/>
      </c>
      <c r="V27">
        <f>IFERROR(INDEX(Listas!$D$5:$D$8,ROW()-1),"")</f>
        <v/>
      </c>
      <c r="W27">
        <f>IFERROR(INDEX(Listas!$E$5:$E$8,ROW()-1),"")</f>
        <v/>
      </c>
    </row>
    <row r="28" ht="31" customHeight="1">
      <c r="A28" s="17" t="n"/>
      <c r="B28" s="35" t="n"/>
      <c r="C28" s="17" t="n"/>
      <c r="D28" s="19" t="n"/>
      <c r="E28" s="17" t="n"/>
      <c r="F28" s="20" t="n"/>
      <c r="G28" s="17" t="n"/>
      <c r="H28" s="21" t="n"/>
      <c r="I28" s="17" t="n"/>
      <c r="J28" s="17" t="n"/>
      <c r="K28" s="36">
        <f>IF(B28="","",B28+Listas!$A$2)</f>
        <v/>
      </c>
      <c r="L28" s="35" t="n"/>
      <c r="M28" s="17" t="n"/>
      <c r="N28" s="21" t="n"/>
      <c r="O28" s="23">
        <f>IF(B28="","",MAX(0,IF(L28="",Listas!$B$2-B28,L28-B28)))</f>
        <v/>
      </c>
      <c r="P28" s="24">
        <f>IF(A28="","",IF(B28="","Incompleto",IF(L28="",IF(Listas!$B$2&gt;K28,"Vencido","Pendiente"),IF(M28="","Completar estado posterior",IF(M28="Reapareció","Seguimiento requerido","Cerrado")))))</f>
        <v/>
      </c>
      <c r="Q28" s="17" t="n"/>
      <c r="S28">
        <f>IFERROR(INDEX(Listas!$A$5:$A$10,ROW()-1),"")</f>
        <v/>
      </c>
      <c r="T28">
        <f>IFERROR(INDEX(Listas!$B$5:$B$8,ROW()-1),"")</f>
        <v/>
      </c>
      <c r="U28">
        <f>IFERROR(INDEX(Listas!$C$5:$C$8,ROW()-1),"")</f>
        <v/>
      </c>
      <c r="V28">
        <f>IFERROR(INDEX(Listas!$D$5:$D$8,ROW()-1),"")</f>
        <v/>
      </c>
      <c r="W28">
        <f>IFERROR(INDEX(Listas!$E$5:$E$8,ROW()-1),"")</f>
        <v/>
      </c>
    </row>
    <row r="29" ht="31" customHeight="1">
      <c r="A29" s="17" t="n"/>
      <c r="B29" s="35" t="n"/>
      <c r="C29" s="17" t="n"/>
      <c r="D29" s="19" t="n"/>
      <c r="E29" s="17" t="n"/>
      <c r="F29" s="20" t="n"/>
      <c r="G29" s="17" t="n"/>
      <c r="H29" s="21" t="n"/>
      <c r="I29" s="17" t="n"/>
      <c r="J29" s="17" t="n"/>
      <c r="K29" s="37">
        <f>IF(B29="","",B29+Listas!$A$2)</f>
        <v/>
      </c>
      <c r="L29" s="35" t="n"/>
      <c r="M29" s="17" t="n"/>
      <c r="N29" s="21" t="n"/>
      <c r="O29" s="26">
        <f>IF(B29="","",MAX(0,IF(L29="",Listas!$B$2-B29,L29-B29)))</f>
        <v/>
      </c>
      <c r="P29" s="27">
        <f>IF(A29="","",IF(B29="","Incompleto",IF(L29="",IF(Listas!$B$2&gt;K29,"Vencido","Pendiente"),IF(M29="","Completar estado posterior",IF(M29="Reapareció","Seguimiento requerido","Cerrado")))))</f>
        <v/>
      </c>
      <c r="Q29" s="17" t="n"/>
      <c r="S29">
        <f>IFERROR(INDEX(Listas!$A$5:$A$10,ROW()-1),"")</f>
        <v/>
      </c>
      <c r="T29">
        <f>IFERROR(INDEX(Listas!$B$5:$B$8,ROW()-1),"")</f>
        <v/>
      </c>
      <c r="U29">
        <f>IFERROR(INDEX(Listas!$C$5:$C$8,ROW()-1),"")</f>
        <v/>
      </c>
      <c r="V29">
        <f>IFERROR(INDEX(Listas!$D$5:$D$8,ROW()-1),"")</f>
        <v/>
      </c>
      <c r="W29">
        <f>IFERROR(INDEX(Listas!$E$5:$E$8,ROW()-1),"")</f>
        <v/>
      </c>
    </row>
    <row r="30" ht="31" customHeight="1">
      <c r="A30" s="17" t="n"/>
      <c r="B30" s="35" t="n"/>
      <c r="C30" s="17" t="n"/>
      <c r="D30" s="19" t="n"/>
      <c r="E30" s="17" t="n"/>
      <c r="F30" s="20" t="n"/>
      <c r="G30" s="17" t="n"/>
      <c r="H30" s="21" t="n"/>
      <c r="I30" s="17" t="n"/>
      <c r="J30" s="17" t="n"/>
      <c r="K30" s="36">
        <f>IF(B30="","",B30+Listas!$A$2)</f>
        <v/>
      </c>
      <c r="L30" s="35" t="n"/>
      <c r="M30" s="17" t="n"/>
      <c r="N30" s="21" t="n"/>
      <c r="O30" s="23">
        <f>IF(B30="","",MAX(0,IF(L30="",Listas!$B$2-B30,L30-B30)))</f>
        <v/>
      </c>
      <c r="P30" s="24">
        <f>IF(A30="","",IF(B30="","Incompleto",IF(L30="",IF(Listas!$B$2&gt;K30,"Vencido","Pendiente"),IF(M30="","Completar estado posterior",IF(M30="Reapareció","Seguimiento requerido","Cerrado")))))</f>
        <v/>
      </c>
      <c r="Q30" s="17" t="n"/>
      <c r="S30">
        <f>IFERROR(INDEX(Listas!$A$5:$A$10,ROW()-1),"")</f>
        <v/>
      </c>
      <c r="T30">
        <f>IFERROR(INDEX(Listas!$B$5:$B$8,ROW()-1),"")</f>
        <v/>
      </c>
      <c r="U30">
        <f>IFERROR(INDEX(Listas!$C$5:$C$8,ROW()-1),"")</f>
        <v/>
      </c>
      <c r="V30">
        <f>IFERROR(INDEX(Listas!$D$5:$D$8,ROW()-1),"")</f>
        <v/>
      </c>
      <c r="W30">
        <f>IFERROR(INDEX(Listas!$E$5:$E$8,ROW()-1),"")</f>
        <v/>
      </c>
    </row>
    <row r="31" ht="31" customHeight="1">
      <c r="A31" s="17" t="n"/>
      <c r="B31" s="35" t="n"/>
      <c r="C31" s="17" t="n"/>
      <c r="D31" s="19" t="n"/>
      <c r="E31" s="17" t="n"/>
      <c r="F31" s="20" t="n"/>
      <c r="G31" s="17" t="n"/>
      <c r="H31" s="21" t="n"/>
      <c r="I31" s="17" t="n"/>
      <c r="J31" s="17" t="n"/>
      <c r="K31" s="37">
        <f>IF(B31="","",B31+Listas!$A$2)</f>
        <v/>
      </c>
      <c r="L31" s="35" t="n"/>
      <c r="M31" s="17" t="n"/>
      <c r="N31" s="21" t="n"/>
      <c r="O31" s="26">
        <f>IF(B31="","",MAX(0,IF(L31="",Listas!$B$2-B31,L31-B31)))</f>
        <v/>
      </c>
      <c r="P31" s="27">
        <f>IF(A31="","",IF(B31="","Incompleto",IF(L31="",IF(Listas!$B$2&gt;K31,"Vencido","Pendiente"),IF(M31="","Completar estado posterior",IF(M31="Reapareció","Seguimiento requerido","Cerrado")))))</f>
        <v/>
      </c>
      <c r="Q31" s="17" t="n"/>
      <c r="S31">
        <f>IFERROR(INDEX(Listas!$A$5:$A$10,ROW()-1),"")</f>
        <v/>
      </c>
      <c r="T31">
        <f>IFERROR(INDEX(Listas!$B$5:$B$8,ROW()-1),"")</f>
        <v/>
      </c>
      <c r="U31">
        <f>IFERROR(INDEX(Listas!$C$5:$C$8,ROW()-1),"")</f>
        <v/>
      </c>
      <c r="V31">
        <f>IFERROR(INDEX(Listas!$D$5:$D$8,ROW()-1),"")</f>
        <v/>
      </c>
      <c r="W31">
        <f>IFERROR(INDEX(Listas!$E$5:$E$8,ROW()-1),"")</f>
        <v/>
      </c>
    </row>
    <row r="32" ht="31" customHeight="1">
      <c r="A32" s="17" t="n"/>
      <c r="B32" s="35" t="n"/>
      <c r="C32" s="17" t="n"/>
      <c r="D32" s="19" t="n"/>
      <c r="E32" s="17" t="n"/>
      <c r="F32" s="20" t="n"/>
      <c r="G32" s="17" t="n"/>
      <c r="H32" s="21" t="n"/>
      <c r="I32" s="17" t="n"/>
      <c r="J32" s="17" t="n"/>
      <c r="K32" s="36">
        <f>IF(B32="","",B32+Listas!$A$2)</f>
        <v/>
      </c>
      <c r="L32" s="35" t="n"/>
      <c r="M32" s="17" t="n"/>
      <c r="N32" s="21" t="n"/>
      <c r="O32" s="23">
        <f>IF(B32="","",MAX(0,IF(L32="",Listas!$B$2-B32,L32-B32)))</f>
        <v/>
      </c>
      <c r="P32" s="24">
        <f>IF(A32="","",IF(B32="","Incompleto",IF(L32="",IF(Listas!$B$2&gt;K32,"Vencido","Pendiente"),IF(M32="","Completar estado posterior",IF(M32="Reapareció","Seguimiento requerido","Cerrado")))))</f>
        <v/>
      </c>
      <c r="Q32" s="17" t="n"/>
      <c r="S32">
        <f>IFERROR(INDEX(Listas!$A$5:$A$10,ROW()-1),"")</f>
        <v/>
      </c>
      <c r="T32">
        <f>IFERROR(INDEX(Listas!$B$5:$B$8,ROW()-1),"")</f>
        <v/>
      </c>
      <c r="U32">
        <f>IFERROR(INDEX(Listas!$C$5:$C$8,ROW()-1),"")</f>
        <v/>
      </c>
      <c r="V32">
        <f>IFERROR(INDEX(Listas!$D$5:$D$8,ROW()-1),"")</f>
        <v/>
      </c>
      <c r="W32">
        <f>IFERROR(INDEX(Listas!$E$5:$E$8,ROW()-1),"")</f>
        <v/>
      </c>
    </row>
    <row r="33" ht="31" customHeight="1">
      <c r="A33" s="17" t="n"/>
      <c r="B33" s="35" t="n"/>
      <c r="C33" s="17" t="n"/>
      <c r="D33" s="19" t="n"/>
      <c r="E33" s="17" t="n"/>
      <c r="F33" s="20" t="n"/>
      <c r="G33" s="17" t="n"/>
      <c r="H33" s="21" t="n"/>
      <c r="I33" s="17" t="n"/>
      <c r="J33" s="17" t="n"/>
      <c r="K33" s="37">
        <f>IF(B33="","",B33+Listas!$A$2)</f>
        <v/>
      </c>
      <c r="L33" s="35" t="n"/>
      <c r="M33" s="17" t="n"/>
      <c r="N33" s="21" t="n"/>
      <c r="O33" s="26">
        <f>IF(B33="","",MAX(0,IF(L33="",Listas!$B$2-B33,L33-B33)))</f>
        <v/>
      </c>
      <c r="P33" s="27">
        <f>IF(A33="","",IF(B33="","Incompleto",IF(L33="",IF(Listas!$B$2&gt;K33,"Vencido","Pendiente"),IF(M33="","Completar estado posterior",IF(M33="Reapareció","Seguimiento requerido","Cerrado")))))</f>
        <v/>
      </c>
      <c r="Q33" s="17" t="n"/>
      <c r="S33">
        <f>IFERROR(INDEX(Listas!$A$5:$A$10,ROW()-1),"")</f>
        <v/>
      </c>
      <c r="T33">
        <f>IFERROR(INDEX(Listas!$B$5:$B$8,ROW()-1),"")</f>
        <v/>
      </c>
      <c r="U33">
        <f>IFERROR(INDEX(Listas!$C$5:$C$8,ROW()-1),"")</f>
        <v/>
      </c>
      <c r="V33">
        <f>IFERROR(INDEX(Listas!$D$5:$D$8,ROW()-1),"")</f>
        <v/>
      </c>
      <c r="W33">
        <f>IFERROR(INDEX(Listas!$E$5:$E$8,ROW()-1),"")</f>
        <v/>
      </c>
    </row>
    <row r="34" ht="31" customHeight="1">
      <c r="A34" s="17" t="n"/>
      <c r="B34" s="35" t="n"/>
      <c r="C34" s="17" t="n"/>
      <c r="D34" s="19" t="n"/>
      <c r="E34" s="17" t="n"/>
      <c r="F34" s="20" t="n"/>
      <c r="G34" s="17" t="n"/>
      <c r="H34" s="21" t="n"/>
      <c r="I34" s="17" t="n"/>
      <c r="J34" s="17" t="n"/>
      <c r="K34" s="36">
        <f>IF(B34="","",B34+Listas!$A$2)</f>
        <v/>
      </c>
      <c r="L34" s="35" t="n"/>
      <c r="M34" s="17" t="n"/>
      <c r="N34" s="21" t="n"/>
      <c r="O34" s="23">
        <f>IF(B34="","",MAX(0,IF(L34="",Listas!$B$2-B34,L34-B34)))</f>
        <v/>
      </c>
      <c r="P34" s="24">
        <f>IF(A34="","",IF(B34="","Incompleto",IF(L34="",IF(Listas!$B$2&gt;K34,"Vencido","Pendiente"),IF(M34="","Completar estado posterior",IF(M34="Reapareció","Seguimiento requerido","Cerrado")))))</f>
        <v/>
      </c>
      <c r="Q34" s="17" t="n"/>
      <c r="S34">
        <f>IFERROR(INDEX(Listas!$A$5:$A$10,ROW()-1),"")</f>
        <v/>
      </c>
      <c r="T34">
        <f>IFERROR(INDEX(Listas!$B$5:$B$8,ROW()-1),"")</f>
        <v/>
      </c>
      <c r="U34">
        <f>IFERROR(INDEX(Listas!$C$5:$C$8,ROW()-1),"")</f>
        <v/>
      </c>
      <c r="V34">
        <f>IFERROR(INDEX(Listas!$D$5:$D$8,ROW()-1),"")</f>
        <v/>
      </c>
      <c r="W34">
        <f>IFERROR(INDEX(Listas!$E$5:$E$8,ROW()-1),"")</f>
        <v/>
      </c>
    </row>
    <row r="35" ht="31" customHeight="1">
      <c r="A35" s="17" t="n"/>
      <c r="B35" s="35" t="n"/>
      <c r="C35" s="17" t="n"/>
      <c r="D35" s="19" t="n"/>
      <c r="E35" s="17" t="n"/>
      <c r="F35" s="20" t="n"/>
      <c r="G35" s="17" t="n"/>
      <c r="H35" s="21" t="n"/>
      <c r="I35" s="17" t="n"/>
      <c r="J35" s="17" t="n"/>
      <c r="K35" s="37">
        <f>IF(B35="","",B35+Listas!$A$2)</f>
        <v/>
      </c>
      <c r="L35" s="35" t="n"/>
      <c r="M35" s="17" t="n"/>
      <c r="N35" s="21" t="n"/>
      <c r="O35" s="26">
        <f>IF(B35="","",MAX(0,IF(L35="",Listas!$B$2-B35,L35-B35)))</f>
        <v/>
      </c>
      <c r="P35" s="27">
        <f>IF(A35="","",IF(B35="","Incompleto",IF(L35="",IF(Listas!$B$2&gt;K35,"Vencido","Pendiente"),IF(M35="","Completar estado posterior",IF(M35="Reapareció","Seguimiento requerido","Cerrado")))))</f>
        <v/>
      </c>
      <c r="Q35" s="17" t="n"/>
      <c r="S35">
        <f>IFERROR(INDEX(Listas!$A$5:$A$10,ROW()-1),"")</f>
        <v/>
      </c>
      <c r="T35">
        <f>IFERROR(INDEX(Listas!$B$5:$B$8,ROW()-1),"")</f>
        <v/>
      </c>
      <c r="U35">
        <f>IFERROR(INDEX(Listas!$C$5:$C$8,ROW()-1),"")</f>
        <v/>
      </c>
      <c r="V35">
        <f>IFERROR(INDEX(Listas!$D$5:$D$8,ROW()-1),"")</f>
        <v/>
      </c>
      <c r="W35">
        <f>IFERROR(INDEX(Listas!$E$5:$E$8,ROW()-1),"")</f>
        <v/>
      </c>
    </row>
    <row r="36" ht="31" customHeight="1">
      <c r="A36" s="17" t="n"/>
      <c r="B36" s="35" t="n"/>
      <c r="C36" s="17" t="n"/>
      <c r="D36" s="19" t="n"/>
      <c r="E36" s="17" t="n"/>
      <c r="F36" s="20" t="n"/>
      <c r="G36" s="17" t="n"/>
      <c r="H36" s="21" t="n"/>
      <c r="I36" s="17" t="n"/>
      <c r="J36" s="17" t="n"/>
      <c r="K36" s="36">
        <f>IF(B36="","",B36+Listas!$A$2)</f>
        <v/>
      </c>
      <c r="L36" s="35" t="n"/>
      <c r="M36" s="17" t="n"/>
      <c r="N36" s="21" t="n"/>
      <c r="O36" s="23">
        <f>IF(B36="","",MAX(0,IF(L36="",Listas!$B$2-B36,L36-B36)))</f>
        <v/>
      </c>
      <c r="P36" s="24">
        <f>IF(A36="","",IF(B36="","Incompleto",IF(L36="",IF(Listas!$B$2&gt;K36,"Vencido","Pendiente"),IF(M36="","Completar estado posterior",IF(M36="Reapareció","Seguimiento requerido","Cerrado")))))</f>
        <v/>
      </c>
      <c r="Q36" s="17" t="n"/>
      <c r="S36">
        <f>IFERROR(INDEX(Listas!$A$5:$A$10,ROW()-1),"")</f>
        <v/>
      </c>
      <c r="T36">
        <f>IFERROR(INDEX(Listas!$B$5:$B$8,ROW()-1),"")</f>
        <v/>
      </c>
      <c r="U36">
        <f>IFERROR(INDEX(Listas!$C$5:$C$8,ROW()-1),"")</f>
        <v/>
      </c>
      <c r="V36">
        <f>IFERROR(INDEX(Listas!$D$5:$D$8,ROW()-1),"")</f>
        <v/>
      </c>
      <c r="W36">
        <f>IFERROR(INDEX(Listas!$E$5:$E$8,ROW()-1),"")</f>
        <v/>
      </c>
    </row>
    <row r="37" ht="31" customHeight="1">
      <c r="A37" s="17" t="n"/>
      <c r="B37" s="35" t="n"/>
      <c r="C37" s="17" t="n"/>
      <c r="D37" s="19" t="n"/>
      <c r="E37" s="17" t="n"/>
      <c r="F37" s="20" t="n"/>
      <c r="G37" s="17" t="n"/>
      <c r="H37" s="21" t="n"/>
      <c r="I37" s="17" t="n"/>
      <c r="J37" s="17" t="n"/>
      <c r="K37" s="37">
        <f>IF(B37="","",B37+Listas!$A$2)</f>
        <v/>
      </c>
      <c r="L37" s="35" t="n"/>
      <c r="M37" s="17" t="n"/>
      <c r="N37" s="21" t="n"/>
      <c r="O37" s="26">
        <f>IF(B37="","",MAX(0,IF(L37="",Listas!$B$2-B37,L37-B37)))</f>
        <v/>
      </c>
      <c r="P37" s="27">
        <f>IF(A37="","",IF(B37="","Incompleto",IF(L37="",IF(Listas!$B$2&gt;K37,"Vencido","Pendiente"),IF(M37="","Completar estado posterior",IF(M37="Reapareció","Seguimiento requerido","Cerrado")))))</f>
        <v/>
      </c>
      <c r="Q37" s="17" t="n"/>
      <c r="S37">
        <f>IFERROR(INDEX(Listas!$A$5:$A$10,ROW()-1),"")</f>
        <v/>
      </c>
      <c r="T37">
        <f>IFERROR(INDEX(Listas!$B$5:$B$8,ROW()-1),"")</f>
        <v/>
      </c>
      <c r="U37">
        <f>IFERROR(INDEX(Listas!$C$5:$C$8,ROW()-1),"")</f>
        <v/>
      </c>
      <c r="V37">
        <f>IFERROR(INDEX(Listas!$D$5:$D$8,ROW()-1),"")</f>
        <v/>
      </c>
      <c r="W37">
        <f>IFERROR(INDEX(Listas!$E$5:$E$8,ROW()-1),"")</f>
        <v/>
      </c>
    </row>
    <row r="38" ht="31" customHeight="1">
      <c r="A38" s="17" t="n"/>
      <c r="B38" s="35" t="n"/>
      <c r="C38" s="17" t="n"/>
      <c r="D38" s="19" t="n"/>
      <c r="E38" s="17" t="n"/>
      <c r="F38" s="20" t="n"/>
      <c r="G38" s="17" t="n"/>
      <c r="H38" s="21" t="n"/>
      <c r="I38" s="17" t="n"/>
      <c r="J38" s="17" t="n"/>
      <c r="K38" s="36">
        <f>IF(B38="","",B38+Listas!$A$2)</f>
        <v/>
      </c>
      <c r="L38" s="35" t="n"/>
      <c r="M38" s="17" t="n"/>
      <c r="N38" s="21" t="n"/>
      <c r="O38" s="23">
        <f>IF(B38="","",MAX(0,IF(L38="",Listas!$B$2-B38,L38-B38)))</f>
        <v/>
      </c>
      <c r="P38" s="24">
        <f>IF(A38="","",IF(B38="","Incompleto",IF(L38="",IF(Listas!$B$2&gt;K38,"Vencido","Pendiente"),IF(M38="","Completar estado posterior",IF(M38="Reapareció","Seguimiento requerido","Cerrado")))))</f>
        <v/>
      </c>
      <c r="Q38" s="17" t="n"/>
      <c r="S38">
        <f>IFERROR(INDEX(Listas!$A$5:$A$10,ROW()-1),"")</f>
        <v/>
      </c>
      <c r="T38">
        <f>IFERROR(INDEX(Listas!$B$5:$B$8,ROW()-1),"")</f>
        <v/>
      </c>
      <c r="U38">
        <f>IFERROR(INDEX(Listas!$C$5:$C$8,ROW()-1),"")</f>
        <v/>
      </c>
      <c r="V38">
        <f>IFERROR(INDEX(Listas!$D$5:$D$8,ROW()-1),"")</f>
        <v/>
      </c>
      <c r="W38">
        <f>IFERROR(INDEX(Listas!$E$5:$E$8,ROW()-1),"")</f>
        <v/>
      </c>
    </row>
    <row r="39" ht="31" customHeight="1">
      <c r="A39" s="17" t="n"/>
      <c r="B39" s="35" t="n"/>
      <c r="C39" s="17" t="n"/>
      <c r="D39" s="19" t="n"/>
      <c r="E39" s="17" t="n"/>
      <c r="F39" s="20" t="n"/>
      <c r="G39" s="17" t="n"/>
      <c r="H39" s="21" t="n"/>
      <c r="I39" s="17" t="n"/>
      <c r="J39" s="17" t="n"/>
      <c r="K39" s="37">
        <f>IF(B39="","",B39+Listas!$A$2)</f>
        <v/>
      </c>
      <c r="L39" s="35" t="n"/>
      <c r="M39" s="17" t="n"/>
      <c r="N39" s="21" t="n"/>
      <c r="O39" s="26">
        <f>IF(B39="","",MAX(0,IF(L39="",Listas!$B$2-B39,L39-B39)))</f>
        <v/>
      </c>
      <c r="P39" s="27">
        <f>IF(A39="","",IF(B39="","Incompleto",IF(L39="",IF(Listas!$B$2&gt;K39,"Vencido","Pendiente"),IF(M39="","Completar estado posterior",IF(M39="Reapareció","Seguimiento requerido","Cerrado")))))</f>
        <v/>
      </c>
      <c r="Q39" s="17" t="n"/>
      <c r="S39">
        <f>IFERROR(INDEX(Listas!$A$5:$A$10,ROW()-1),"")</f>
        <v/>
      </c>
      <c r="T39">
        <f>IFERROR(INDEX(Listas!$B$5:$B$8,ROW()-1),"")</f>
        <v/>
      </c>
      <c r="U39">
        <f>IFERROR(INDEX(Listas!$C$5:$C$8,ROW()-1),"")</f>
        <v/>
      </c>
      <c r="V39">
        <f>IFERROR(INDEX(Listas!$D$5:$D$8,ROW()-1),"")</f>
        <v/>
      </c>
      <c r="W39">
        <f>IFERROR(INDEX(Listas!$E$5:$E$8,ROW()-1),"")</f>
        <v/>
      </c>
    </row>
    <row r="40" ht="31" customHeight="1">
      <c r="A40" s="17" t="n"/>
      <c r="B40" s="35" t="n"/>
      <c r="C40" s="17" t="n"/>
      <c r="D40" s="19" t="n"/>
      <c r="E40" s="17" t="n"/>
      <c r="F40" s="20" t="n"/>
      <c r="G40" s="17" t="n"/>
      <c r="H40" s="21" t="n"/>
      <c r="I40" s="17" t="n"/>
      <c r="J40" s="17" t="n"/>
      <c r="K40" s="36">
        <f>IF(B40="","",B40+Listas!$A$2)</f>
        <v/>
      </c>
      <c r="L40" s="35" t="n"/>
      <c r="M40" s="17" t="n"/>
      <c r="N40" s="21" t="n"/>
      <c r="O40" s="23">
        <f>IF(B40="","",MAX(0,IF(L40="",Listas!$B$2-B40,L40-B40)))</f>
        <v/>
      </c>
      <c r="P40" s="24">
        <f>IF(A40="","",IF(B40="","Incompleto",IF(L40="",IF(Listas!$B$2&gt;K40,"Vencido","Pendiente"),IF(M40="","Completar estado posterior",IF(M40="Reapareció","Seguimiento requerido","Cerrado")))))</f>
        <v/>
      </c>
      <c r="Q40" s="17" t="n"/>
      <c r="S40">
        <f>IFERROR(INDEX(Listas!$A$5:$A$10,ROW()-1),"")</f>
        <v/>
      </c>
      <c r="T40">
        <f>IFERROR(INDEX(Listas!$B$5:$B$8,ROW()-1),"")</f>
        <v/>
      </c>
      <c r="U40">
        <f>IFERROR(INDEX(Listas!$C$5:$C$8,ROW()-1),"")</f>
        <v/>
      </c>
      <c r="V40">
        <f>IFERROR(INDEX(Listas!$D$5:$D$8,ROW()-1),"")</f>
        <v/>
      </c>
      <c r="W40">
        <f>IFERROR(INDEX(Listas!$E$5:$E$8,ROW()-1),"")</f>
        <v/>
      </c>
    </row>
    <row r="41" ht="31" customHeight="1">
      <c r="A41" s="17" t="n"/>
      <c r="B41" s="35" t="n"/>
      <c r="C41" s="17" t="n"/>
      <c r="D41" s="19" t="n"/>
      <c r="E41" s="17" t="n"/>
      <c r="F41" s="20" t="n"/>
      <c r="G41" s="17" t="n"/>
      <c r="H41" s="21" t="n"/>
      <c r="I41" s="17" t="n"/>
      <c r="J41" s="17" t="n"/>
      <c r="K41" s="37">
        <f>IF(B41="","",B41+Listas!$A$2)</f>
        <v/>
      </c>
      <c r="L41" s="35" t="n"/>
      <c r="M41" s="17" t="n"/>
      <c r="N41" s="21" t="n"/>
      <c r="O41" s="26">
        <f>IF(B41="","",MAX(0,IF(L41="",Listas!$B$2-B41,L41-B41)))</f>
        <v/>
      </c>
      <c r="P41" s="27">
        <f>IF(A41="","",IF(B41="","Incompleto",IF(L41="",IF(Listas!$B$2&gt;K41,"Vencido","Pendiente"),IF(M41="","Completar estado posterior",IF(M41="Reapareció","Seguimiento requerido","Cerrado")))))</f>
        <v/>
      </c>
      <c r="Q41" s="17" t="n"/>
      <c r="S41">
        <f>IFERROR(INDEX(Listas!$A$5:$A$10,ROW()-1),"")</f>
        <v/>
      </c>
      <c r="T41">
        <f>IFERROR(INDEX(Listas!$B$5:$B$8,ROW()-1),"")</f>
        <v/>
      </c>
      <c r="U41">
        <f>IFERROR(INDEX(Listas!$C$5:$C$8,ROW()-1),"")</f>
        <v/>
      </c>
      <c r="V41">
        <f>IFERROR(INDEX(Listas!$D$5:$D$8,ROW()-1),"")</f>
        <v/>
      </c>
      <c r="W41">
        <f>IFERROR(INDEX(Listas!$E$5:$E$8,ROW()-1),"")</f>
        <v/>
      </c>
    </row>
    <row r="42" ht="31" customHeight="1">
      <c r="A42" s="17" t="n"/>
      <c r="B42" s="35" t="n"/>
      <c r="C42" s="17" t="n"/>
      <c r="D42" s="19" t="n"/>
      <c r="E42" s="17" t="n"/>
      <c r="F42" s="20" t="n"/>
      <c r="G42" s="17" t="n"/>
      <c r="H42" s="21" t="n"/>
      <c r="I42" s="17" t="n"/>
      <c r="J42" s="17" t="n"/>
      <c r="K42" s="36">
        <f>IF(B42="","",B42+Listas!$A$2)</f>
        <v/>
      </c>
      <c r="L42" s="35" t="n"/>
      <c r="M42" s="17" t="n"/>
      <c r="N42" s="21" t="n"/>
      <c r="O42" s="23">
        <f>IF(B42="","",MAX(0,IF(L42="",Listas!$B$2-B42,L42-B42)))</f>
        <v/>
      </c>
      <c r="P42" s="24">
        <f>IF(A42="","",IF(B42="","Incompleto",IF(L42="",IF(Listas!$B$2&gt;K42,"Vencido","Pendiente"),IF(M42="","Completar estado posterior",IF(M42="Reapareció","Seguimiento requerido","Cerrado")))))</f>
        <v/>
      </c>
      <c r="Q42" s="17" t="n"/>
      <c r="S42">
        <f>IFERROR(INDEX(Listas!$A$5:$A$10,ROW()-1),"")</f>
        <v/>
      </c>
      <c r="T42">
        <f>IFERROR(INDEX(Listas!$B$5:$B$8,ROW()-1),"")</f>
        <v/>
      </c>
      <c r="U42">
        <f>IFERROR(INDEX(Listas!$C$5:$C$8,ROW()-1),"")</f>
        <v/>
      </c>
      <c r="V42">
        <f>IFERROR(INDEX(Listas!$D$5:$D$8,ROW()-1),"")</f>
        <v/>
      </c>
      <c r="W42">
        <f>IFERROR(INDEX(Listas!$E$5:$E$8,ROW()-1),"")</f>
        <v/>
      </c>
    </row>
    <row r="43" ht="31" customHeight="1">
      <c r="A43" s="17" t="n"/>
      <c r="B43" s="35" t="n"/>
      <c r="C43" s="17" t="n"/>
      <c r="D43" s="19" t="n"/>
      <c r="E43" s="17" t="n"/>
      <c r="F43" s="20" t="n"/>
      <c r="G43" s="17" t="n"/>
      <c r="H43" s="21" t="n"/>
      <c r="I43" s="17" t="n"/>
      <c r="J43" s="17" t="n"/>
      <c r="K43" s="37">
        <f>IF(B43="","",B43+Listas!$A$2)</f>
        <v/>
      </c>
      <c r="L43" s="35" t="n"/>
      <c r="M43" s="17" t="n"/>
      <c r="N43" s="21" t="n"/>
      <c r="O43" s="26">
        <f>IF(B43="","",MAX(0,IF(L43="",Listas!$B$2-B43,L43-B43)))</f>
        <v/>
      </c>
      <c r="P43" s="27">
        <f>IF(A43="","",IF(B43="","Incompleto",IF(L43="",IF(Listas!$B$2&gt;K43,"Vencido","Pendiente"),IF(M43="","Completar estado posterior",IF(M43="Reapareció","Seguimiento requerido","Cerrado")))))</f>
        <v/>
      </c>
      <c r="Q43" s="17" t="n"/>
      <c r="S43">
        <f>IFERROR(INDEX(Listas!$A$5:$A$10,ROW()-1),"")</f>
        <v/>
      </c>
      <c r="T43">
        <f>IFERROR(INDEX(Listas!$B$5:$B$8,ROW()-1),"")</f>
        <v/>
      </c>
      <c r="U43">
        <f>IFERROR(INDEX(Listas!$C$5:$C$8,ROW()-1),"")</f>
        <v/>
      </c>
      <c r="V43">
        <f>IFERROR(INDEX(Listas!$D$5:$D$8,ROW()-1),"")</f>
        <v/>
      </c>
      <c r="W43">
        <f>IFERROR(INDEX(Listas!$E$5:$E$8,ROW()-1),"")</f>
        <v/>
      </c>
    </row>
    <row r="44" ht="31" customHeight="1">
      <c r="A44" s="17" t="n"/>
      <c r="B44" s="35" t="n"/>
      <c r="C44" s="17" t="n"/>
      <c r="D44" s="19" t="n"/>
      <c r="E44" s="17" t="n"/>
      <c r="F44" s="20" t="n"/>
      <c r="G44" s="17" t="n"/>
      <c r="H44" s="21" t="n"/>
      <c r="I44" s="17" t="n"/>
      <c r="J44" s="17" t="n"/>
      <c r="K44" s="36">
        <f>IF(B44="","",B44+Listas!$A$2)</f>
        <v/>
      </c>
      <c r="L44" s="35" t="n"/>
      <c r="M44" s="17" t="n"/>
      <c r="N44" s="21" t="n"/>
      <c r="O44" s="23">
        <f>IF(B44="","",MAX(0,IF(L44="",Listas!$B$2-B44,L44-B44)))</f>
        <v/>
      </c>
      <c r="P44" s="24">
        <f>IF(A44="","",IF(B44="","Incompleto",IF(L44="",IF(Listas!$B$2&gt;K44,"Vencido","Pendiente"),IF(M44="","Completar estado posterior",IF(M44="Reapareció","Seguimiento requerido","Cerrado")))))</f>
        <v/>
      </c>
      <c r="Q44" s="17" t="n"/>
      <c r="S44">
        <f>IFERROR(INDEX(Listas!$A$5:$A$10,ROW()-1),"")</f>
        <v/>
      </c>
      <c r="T44">
        <f>IFERROR(INDEX(Listas!$B$5:$B$8,ROW()-1),"")</f>
        <v/>
      </c>
      <c r="U44">
        <f>IFERROR(INDEX(Listas!$C$5:$C$8,ROW()-1),"")</f>
        <v/>
      </c>
      <c r="V44">
        <f>IFERROR(INDEX(Listas!$D$5:$D$8,ROW()-1),"")</f>
        <v/>
      </c>
      <c r="W44">
        <f>IFERROR(INDEX(Listas!$E$5:$E$8,ROW()-1),"")</f>
        <v/>
      </c>
    </row>
    <row r="45" ht="31" customHeight="1">
      <c r="A45" s="17" t="n"/>
      <c r="B45" s="35" t="n"/>
      <c r="C45" s="17" t="n"/>
      <c r="D45" s="19" t="n"/>
      <c r="E45" s="17" t="n"/>
      <c r="F45" s="20" t="n"/>
      <c r="G45" s="17" t="n"/>
      <c r="H45" s="21" t="n"/>
      <c r="I45" s="17" t="n"/>
      <c r="J45" s="17" t="n"/>
      <c r="K45" s="37">
        <f>IF(B45="","",B45+Listas!$A$2)</f>
        <v/>
      </c>
      <c r="L45" s="35" t="n"/>
      <c r="M45" s="17" t="n"/>
      <c r="N45" s="21" t="n"/>
      <c r="O45" s="26">
        <f>IF(B45="","",MAX(0,IF(L45="",Listas!$B$2-B45,L45-B45)))</f>
        <v/>
      </c>
      <c r="P45" s="27">
        <f>IF(A45="","",IF(B45="","Incompleto",IF(L45="",IF(Listas!$B$2&gt;K45,"Vencido","Pendiente"),IF(M45="","Completar estado posterior",IF(M45="Reapareció","Seguimiento requerido","Cerrado")))))</f>
        <v/>
      </c>
      <c r="Q45" s="17" t="n"/>
      <c r="S45">
        <f>IFERROR(INDEX(Listas!$A$5:$A$10,ROW()-1),"")</f>
        <v/>
      </c>
      <c r="T45">
        <f>IFERROR(INDEX(Listas!$B$5:$B$8,ROW()-1),"")</f>
        <v/>
      </c>
      <c r="U45">
        <f>IFERROR(INDEX(Listas!$C$5:$C$8,ROW()-1),"")</f>
        <v/>
      </c>
      <c r="V45">
        <f>IFERROR(INDEX(Listas!$D$5:$D$8,ROW()-1),"")</f>
        <v/>
      </c>
      <c r="W45">
        <f>IFERROR(INDEX(Listas!$E$5:$E$8,ROW()-1),"")</f>
        <v/>
      </c>
    </row>
    <row r="46" ht="31" customHeight="1">
      <c r="A46" s="17" t="n"/>
      <c r="B46" s="35" t="n"/>
      <c r="C46" s="17" t="n"/>
      <c r="D46" s="19" t="n"/>
      <c r="E46" s="17" t="n"/>
      <c r="F46" s="20" t="n"/>
      <c r="G46" s="17" t="n"/>
      <c r="H46" s="21" t="n"/>
      <c r="I46" s="17" t="n"/>
      <c r="J46" s="17" t="n"/>
      <c r="K46" s="36">
        <f>IF(B46="","",B46+Listas!$A$2)</f>
        <v/>
      </c>
      <c r="L46" s="35" t="n"/>
      <c r="M46" s="17" t="n"/>
      <c r="N46" s="21" t="n"/>
      <c r="O46" s="23">
        <f>IF(B46="","",MAX(0,IF(L46="",Listas!$B$2-B46,L46-B46)))</f>
        <v/>
      </c>
      <c r="P46" s="24">
        <f>IF(A46="","",IF(B46="","Incompleto",IF(L46="",IF(Listas!$B$2&gt;K46,"Vencido","Pendiente"),IF(M46="","Completar estado posterior",IF(M46="Reapareció","Seguimiento requerido","Cerrado")))))</f>
        <v/>
      </c>
      <c r="Q46" s="17" t="n"/>
      <c r="S46">
        <f>IFERROR(INDEX(Listas!$A$5:$A$10,ROW()-1),"")</f>
        <v/>
      </c>
      <c r="T46">
        <f>IFERROR(INDEX(Listas!$B$5:$B$8,ROW()-1),"")</f>
        <v/>
      </c>
      <c r="U46">
        <f>IFERROR(INDEX(Listas!$C$5:$C$8,ROW()-1),"")</f>
        <v/>
      </c>
      <c r="V46">
        <f>IFERROR(INDEX(Listas!$D$5:$D$8,ROW()-1),"")</f>
        <v/>
      </c>
      <c r="W46">
        <f>IFERROR(INDEX(Listas!$E$5:$E$8,ROW()-1),"")</f>
        <v/>
      </c>
    </row>
    <row r="47" ht="31" customHeight="1">
      <c r="A47" s="17" t="n"/>
      <c r="B47" s="35" t="n"/>
      <c r="C47" s="17" t="n"/>
      <c r="D47" s="19" t="n"/>
      <c r="E47" s="17" t="n"/>
      <c r="F47" s="20" t="n"/>
      <c r="G47" s="17" t="n"/>
      <c r="H47" s="21" t="n"/>
      <c r="I47" s="17" t="n"/>
      <c r="J47" s="17" t="n"/>
      <c r="K47" s="37">
        <f>IF(B47="","",B47+Listas!$A$2)</f>
        <v/>
      </c>
      <c r="L47" s="35" t="n"/>
      <c r="M47" s="17" t="n"/>
      <c r="N47" s="21" t="n"/>
      <c r="O47" s="26">
        <f>IF(B47="","",MAX(0,IF(L47="",Listas!$B$2-B47,L47-B47)))</f>
        <v/>
      </c>
      <c r="P47" s="27">
        <f>IF(A47="","",IF(B47="","Incompleto",IF(L47="",IF(Listas!$B$2&gt;K47,"Vencido","Pendiente"),IF(M47="","Completar estado posterior",IF(M47="Reapareció","Seguimiento requerido","Cerrado")))))</f>
        <v/>
      </c>
      <c r="Q47" s="17" t="n"/>
      <c r="S47">
        <f>IFERROR(INDEX(Listas!$A$5:$A$10,ROW()-1),"")</f>
        <v/>
      </c>
      <c r="T47">
        <f>IFERROR(INDEX(Listas!$B$5:$B$8,ROW()-1),"")</f>
        <v/>
      </c>
      <c r="U47">
        <f>IFERROR(INDEX(Listas!$C$5:$C$8,ROW()-1),"")</f>
        <v/>
      </c>
      <c r="V47">
        <f>IFERROR(INDEX(Listas!$D$5:$D$8,ROW()-1),"")</f>
        <v/>
      </c>
      <c r="W47">
        <f>IFERROR(INDEX(Listas!$E$5:$E$8,ROW()-1),"")</f>
        <v/>
      </c>
    </row>
    <row r="48" ht="31" customHeight="1">
      <c r="A48" s="17" t="n"/>
      <c r="B48" s="35" t="n"/>
      <c r="C48" s="17" t="n"/>
      <c r="D48" s="19" t="n"/>
      <c r="E48" s="17" t="n"/>
      <c r="F48" s="20" t="n"/>
      <c r="G48" s="17" t="n"/>
      <c r="H48" s="21" t="n"/>
      <c r="I48" s="17" t="n"/>
      <c r="J48" s="17" t="n"/>
      <c r="K48" s="36">
        <f>IF(B48="","",B48+Listas!$A$2)</f>
        <v/>
      </c>
      <c r="L48" s="35" t="n"/>
      <c r="M48" s="17" t="n"/>
      <c r="N48" s="21" t="n"/>
      <c r="O48" s="23">
        <f>IF(B48="","",MAX(0,IF(L48="",Listas!$B$2-B48,L48-B48)))</f>
        <v/>
      </c>
      <c r="P48" s="24">
        <f>IF(A48="","",IF(B48="","Incompleto",IF(L48="",IF(Listas!$B$2&gt;K48,"Vencido","Pendiente"),IF(M48="","Completar estado posterior",IF(M48="Reapareció","Seguimiento requerido","Cerrado")))))</f>
        <v/>
      </c>
      <c r="Q48" s="17" t="n"/>
      <c r="S48">
        <f>IFERROR(INDEX(Listas!$A$5:$A$10,ROW()-1),"")</f>
        <v/>
      </c>
      <c r="T48">
        <f>IFERROR(INDEX(Listas!$B$5:$B$8,ROW()-1),"")</f>
        <v/>
      </c>
      <c r="U48">
        <f>IFERROR(INDEX(Listas!$C$5:$C$8,ROW()-1),"")</f>
        <v/>
      </c>
      <c r="V48">
        <f>IFERROR(INDEX(Listas!$D$5:$D$8,ROW()-1),"")</f>
        <v/>
      </c>
      <c r="W48">
        <f>IFERROR(INDEX(Listas!$E$5:$E$8,ROW()-1),"")</f>
        <v/>
      </c>
    </row>
    <row r="49" ht="31" customHeight="1">
      <c r="A49" s="17" t="n"/>
      <c r="B49" s="35" t="n"/>
      <c r="C49" s="17" t="n"/>
      <c r="D49" s="19" t="n"/>
      <c r="E49" s="17" t="n"/>
      <c r="F49" s="20" t="n"/>
      <c r="G49" s="17" t="n"/>
      <c r="H49" s="21" t="n"/>
      <c r="I49" s="17" t="n"/>
      <c r="J49" s="17" t="n"/>
      <c r="K49" s="37">
        <f>IF(B49="","",B49+Listas!$A$2)</f>
        <v/>
      </c>
      <c r="L49" s="35" t="n"/>
      <c r="M49" s="17" t="n"/>
      <c r="N49" s="21" t="n"/>
      <c r="O49" s="26">
        <f>IF(B49="","",MAX(0,IF(L49="",Listas!$B$2-B49,L49-B49)))</f>
        <v/>
      </c>
      <c r="P49" s="27">
        <f>IF(A49="","",IF(B49="","Incompleto",IF(L49="",IF(Listas!$B$2&gt;K49,"Vencido","Pendiente"),IF(M49="","Completar estado posterior",IF(M49="Reapareció","Seguimiento requerido","Cerrado")))))</f>
        <v/>
      </c>
      <c r="Q49" s="17" t="n"/>
      <c r="S49">
        <f>IFERROR(INDEX(Listas!$A$5:$A$10,ROW()-1),"")</f>
        <v/>
      </c>
      <c r="T49">
        <f>IFERROR(INDEX(Listas!$B$5:$B$8,ROW()-1),"")</f>
        <v/>
      </c>
      <c r="U49">
        <f>IFERROR(INDEX(Listas!$C$5:$C$8,ROW()-1),"")</f>
        <v/>
      </c>
      <c r="V49">
        <f>IFERROR(INDEX(Listas!$D$5:$D$8,ROW()-1),"")</f>
        <v/>
      </c>
      <c r="W49">
        <f>IFERROR(INDEX(Listas!$E$5:$E$8,ROW()-1),"")</f>
        <v/>
      </c>
    </row>
    <row r="50" ht="31" customHeight="1">
      <c r="A50" s="17" t="n"/>
      <c r="B50" s="35" t="n"/>
      <c r="C50" s="17" t="n"/>
      <c r="D50" s="19" t="n"/>
      <c r="E50" s="17" t="n"/>
      <c r="F50" s="20" t="n"/>
      <c r="G50" s="17" t="n"/>
      <c r="H50" s="21" t="n"/>
      <c r="I50" s="17" t="n"/>
      <c r="J50" s="17" t="n"/>
      <c r="K50" s="36">
        <f>IF(B50="","",B50+Listas!$A$2)</f>
        <v/>
      </c>
      <c r="L50" s="35" t="n"/>
      <c r="M50" s="17" t="n"/>
      <c r="N50" s="21" t="n"/>
      <c r="O50" s="23">
        <f>IF(B50="","",MAX(0,IF(L50="",Listas!$B$2-B50,L50-B50)))</f>
        <v/>
      </c>
      <c r="P50" s="24">
        <f>IF(A50="","",IF(B50="","Incompleto",IF(L50="",IF(Listas!$B$2&gt;K50,"Vencido","Pendiente"),IF(M50="","Completar estado posterior",IF(M50="Reapareció","Seguimiento requerido","Cerrado")))))</f>
        <v/>
      </c>
      <c r="Q50" s="17" t="n"/>
      <c r="S50">
        <f>IFERROR(INDEX(Listas!$A$5:$A$10,ROW()-1),"")</f>
        <v/>
      </c>
      <c r="T50">
        <f>IFERROR(INDEX(Listas!$B$5:$B$8,ROW()-1),"")</f>
        <v/>
      </c>
      <c r="U50">
        <f>IFERROR(INDEX(Listas!$C$5:$C$8,ROW()-1),"")</f>
        <v/>
      </c>
      <c r="V50">
        <f>IFERROR(INDEX(Listas!$D$5:$D$8,ROW()-1),"")</f>
        <v/>
      </c>
      <c r="W50">
        <f>IFERROR(INDEX(Listas!$E$5:$E$8,ROW()-1),"")</f>
        <v/>
      </c>
    </row>
    <row r="51" ht="31" customHeight="1">
      <c r="A51" s="17" t="n"/>
      <c r="B51" s="35" t="n"/>
      <c r="C51" s="17" t="n"/>
      <c r="D51" s="19" t="n"/>
      <c r="E51" s="17" t="n"/>
      <c r="F51" s="20" t="n"/>
      <c r="G51" s="17" t="n"/>
      <c r="H51" s="21" t="n"/>
      <c r="I51" s="17" t="n"/>
      <c r="J51" s="17" t="n"/>
      <c r="K51" s="37">
        <f>IF(B51="","",B51+Listas!$A$2)</f>
        <v/>
      </c>
      <c r="L51" s="35" t="n"/>
      <c r="M51" s="17" t="n"/>
      <c r="N51" s="21" t="n"/>
      <c r="O51" s="26">
        <f>IF(B51="","",MAX(0,IF(L51="",Listas!$B$2-B51,L51-B51)))</f>
        <v/>
      </c>
      <c r="P51" s="27">
        <f>IF(A51="","",IF(B51="","Incompleto",IF(L51="",IF(Listas!$B$2&gt;K51,"Vencido","Pendiente"),IF(M51="","Completar estado posterior",IF(M51="Reapareció","Seguimiento requerido","Cerrado")))))</f>
        <v/>
      </c>
      <c r="Q51" s="17" t="n"/>
      <c r="S51">
        <f>IFERROR(INDEX(Listas!$A$5:$A$10,ROW()-1),"")</f>
        <v/>
      </c>
      <c r="T51">
        <f>IFERROR(INDEX(Listas!$B$5:$B$8,ROW()-1),"")</f>
        <v/>
      </c>
      <c r="U51">
        <f>IFERROR(INDEX(Listas!$C$5:$C$8,ROW()-1),"")</f>
        <v/>
      </c>
      <c r="V51">
        <f>IFERROR(INDEX(Listas!$D$5:$D$8,ROW()-1),"")</f>
        <v/>
      </c>
      <c r="W51">
        <f>IFERROR(INDEX(Listas!$E$5:$E$8,ROW()-1),"")</f>
        <v/>
      </c>
    </row>
    <row r="52" ht="31" customHeight="1">
      <c r="A52" s="17" t="n"/>
      <c r="B52" s="35" t="n"/>
      <c r="C52" s="17" t="n"/>
      <c r="D52" s="19" t="n"/>
      <c r="E52" s="17" t="n"/>
      <c r="F52" s="20" t="n"/>
      <c r="G52" s="17" t="n"/>
      <c r="H52" s="21" t="n"/>
      <c r="I52" s="17" t="n"/>
      <c r="J52" s="17" t="n"/>
      <c r="K52" s="36">
        <f>IF(B52="","",B52+Listas!$A$2)</f>
        <v/>
      </c>
      <c r="L52" s="35" t="n"/>
      <c r="M52" s="17" t="n"/>
      <c r="N52" s="21" t="n"/>
      <c r="O52" s="23">
        <f>IF(B52="","",MAX(0,IF(L52="",Listas!$B$2-B52,L52-B52)))</f>
        <v/>
      </c>
      <c r="P52" s="24">
        <f>IF(A52="","",IF(B52="","Incompleto",IF(L52="",IF(Listas!$B$2&gt;K52,"Vencido","Pendiente"),IF(M52="","Completar estado posterior",IF(M52="Reapareció","Seguimiento requerido","Cerrado")))))</f>
        <v/>
      </c>
      <c r="Q52" s="17" t="n"/>
      <c r="S52">
        <f>IFERROR(INDEX(Listas!$A$5:$A$10,ROW()-1),"")</f>
        <v/>
      </c>
      <c r="T52">
        <f>IFERROR(INDEX(Listas!$B$5:$B$8,ROW()-1),"")</f>
        <v/>
      </c>
      <c r="U52">
        <f>IFERROR(INDEX(Listas!$C$5:$C$8,ROW()-1),"")</f>
        <v/>
      </c>
      <c r="V52">
        <f>IFERROR(INDEX(Listas!$D$5:$D$8,ROW()-1),"")</f>
        <v/>
      </c>
      <c r="W52">
        <f>IFERROR(INDEX(Listas!$E$5:$E$8,ROW()-1),"")</f>
        <v/>
      </c>
    </row>
    <row r="53" ht="31" customHeight="1">
      <c r="A53" s="17" t="n"/>
      <c r="B53" s="35" t="n"/>
      <c r="C53" s="17" t="n"/>
      <c r="D53" s="19" t="n"/>
      <c r="E53" s="17" t="n"/>
      <c r="F53" s="20" t="n"/>
      <c r="G53" s="17" t="n"/>
      <c r="H53" s="21" t="n"/>
      <c r="I53" s="17" t="n"/>
      <c r="J53" s="17" t="n"/>
      <c r="K53" s="37">
        <f>IF(B53="","",B53+Listas!$A$2)</f>
        <v/>
      </c>
      <c r="L53" s="35" t="n"/>
      <c r="M53" s="17" t="n"/>
      <c r="N53" s="21" t="n"/>
      <c r="O53" s="26">
        <f>IF(B53="","",MAX(0,IF(L53="",Listas!$B$2-B53,L53-B53)))</f>
        <v/>
      </c>
      <c r="P53" s="27">
        <f>IF(A53="","",IF(B53="","Incompleto",IF(L53="",IF(Listas!$B$2&gt;K53,"Vencido","Pendiente"),IF(M53="","Completar estado posterior",IF(M53="Reapareció","Seguimiento requerido","Cerrado")))))</f>
        <v/>
      </c>
      <c r="Q53" s="17" t="n"/>
      <c r="S53">
        <f>IFERROR(INDEX(Listas!$A$5:$A$10,ROW()-1),"")</f>
        <v/>
      </c>
      <c r="T53">
        <f>IFERROR(INDEX(Listas!$B$5:$B$8,ROW()-1),"")</f>
        <v/>
      </c>
      <c r="U53">
        <f>IFERROR(INDEX(Listas!$C$5:$C$8,ROW()-1),"")</f>
        <v/>
      </c>
      <c r="V53">
        <f>IFERROR(INDEX(Listas!$D$5:$D$8,ROW()-1),"")</f>
        <v/>
      </c>
      <c r="W53">
        <f>IFERROR(INDEX(Listas!$E$5:$E$8,ROW()-1),"")</f>
        <v/>
      </c>
    </row>
    <row r="54" ht="31" customHeight="1">
      <c r="A54" s="17" t="n"/>
      <c r="B54" s="35" t="n"/>
      <c r="C54" s="17" t="n"/>
      <c r="D54" s="19" t="n"/>
      <c r="E54" s="17" t="n"/>
      <c r="F54" s="20" t="n"/>
      <c r="G54" s="17" t="n"/>
      <c r="H54" s="21" t="n"/>
      <c r="I54" s="17" t="n"/>
      <c r="J54" s="17" t="n"/>
      <c r="K54" s="36">
        <f>IF(B54="","",B54+Listas!$A$2)</f>
        <v/>
      </c>
      <c r="L54" s="35" t="n"/>
      <c r="M54" s="17" t="n"/>
      <c r="N54" s="21" t="n"/>
      <c r="O54" s="23">
        <f>IF(B54="","",MAX(0,IF(L54="",Listas!$B$2-B54,L54-B54)))</f>
        <v/>
      </c>
      <c r="P54" s="24">
        <f>IF(A54="","",IF(B54="","Incompleto",IF(L54="",IF(Listas!$B$2&gt;K54,"Vencido","Pendiente"),IF(M54="","Completar estado posterior",IF(M54="Reapareció","Seguimiento requerido","Cerrado")))))</f>
        <v/>
      </c>
      <c r="Q54" s="17" t="n"/>
      <c r="S54">
        <f>IFERROR(INDEX(Listas!$A$5:$A$10,ROW()-1),"")</f>
        <v/>
      </c>
      <c r="T54">
        <f>IFERROR(INDEX(Listas!$B$5:$B$8,ROW()-1),"")</f>
        <v/>
      </c>
      <c r="U54">
        <f>IFERROR(INDEX(Listas!$C$5:$C$8,ROW()-1),"")</f>
        <v/>
      </c>
      <c r="V54">
        <f>IFERROR(INDEX(Listas!$D$5:$D$8,ROW()-1),"")</f>
        <v/>
      </c>
      <c r="W54">
        <f>IFERROR(INDEX(Listas!$E$5:$E$8,ROW()-1),"")</f>
        <v/>
      </c>
    </row>
    <row r="55" ht="31" customHeight="1">
      <c r="A55" s="17" t="n"/>
      <c r="B55" s="35" t="n"/>
      <c r="C55" s="17" t="n"/>
      <c r="D55" s="19" t="n"/>
      <c r="E55" s="17" t="n"/>
      <c r="F55" s="20" t="n"/>
      <c r="G55" s="17" t="n"/>
      <c r="H55" s="21" t="n"/>
      <c r="I55" s="17" t="n"/>
      <c r="J55" s="17" t="n"/>
      <c r="K55" s="37">
        <f>IF(B55="","",B55+Listas!$A$2)</f>
        <v/>
      </c>
      <c r="L55" s="35" t="n"/>
      <c r="M55" s="17" t="n"/>
      <c r="N55" s="21" t="n"/>
      <c r="O55" s="26">
        <f>IF(B55="","",MAX(0,IF(L55="",Listas!$B$2-B55,L55-B55)))</f>
        <v/>
      </c>
      <c r="P55" s="27">
        <f>IF(A55="","",IF(B55="","Incompleto",IF(L55="",IF(Listas!$B$2&gt;K55,"Vencido","Pendiente"),IF(M55="","Completar estado posterior",IF(M55="Reapareció","Seguimiento requerido","Cerrado")))))</f>
        <v/>
      </c>
      <c r="Q55" s="17" t="n"/>
      <c r="S55">
        <f>IFERROR(INDEX(Listas!$A$5:$A$10,ROW()-1),"")</f>
        <v/>
      </c>
      <c r="T55">
        <f>IFERROR(INDEX(Listas!$B$5:$B$8,ROW()-1),"")</f>
        <v/>
      </c>
      <c r="U55">
        <f>IFERROR(INDEX(Listas!$C$5:$C$8,ROW()-1),"")</f>
        <v/>
      </c>
      <c r="V55">
        <f>IFERROR(INDEX(Listas!$D$5:$D$8,ROW()-1),"")</f>
        <v/>
      </c>
      <c r="W55">
        <f>IFERROR(INDEX(Listas!$E$5:$E$8,ROW()-1),"")</f>
        <v/>
      </c>
    </row>
    <row r="56" ht="31" customHeight="1">
      <c r="A56" s="17" t="n"/>
      <c r="B56" s="35" t="n"/>
      <c r="C56" s="17" t="n"/>
      <c r="D56" s="19" t="n"/>
      <c r="E56" s="17" t="n"/>
      <c r="F56" s="20" t="n"/>
      <c r="G56" s="17" t="n"/>
      <c r="H56" s="21" t="n"/>
      <c r="I56" s="17" t="n"/>
      <c r="J56" s="17" t="n"/>
      <c r="K56" s="36">
        <f>IF(B56="","",B56+Listas!$A$2)</f>
        <v/>
      </c>
      <c r="L56" s="35" t="n"/>
      <c r="M56" s="17" t="n"/>
      <c r="N56" s="21" t="n"/>
      <c r="O56" s="23">
        <f>IF(B56="","",MAX(0,IF(L56="",Listas!$B$2-B56,L56-B56)))</f>
        <v/>
      </c>
      <c r="P56" s="24">
        <f>IF(A56="","",IF(B56="","Incompleto",IF(L56="",IF(Listas!$B$2&gt;K56,"Vencido","Pendiente"),IF(M56="","Completar estado posterior",IF(M56="Reapareció","Seguimiento requerido","Cerrado")))))</f>
        <v/>
      </c>
      <c r="Q56" s="17" t="n"/>
      <c r="S56">
        <f>IFERROR(INDEX(Listas!$A$5:$A$10,ROW()-1),"")</f>
        <v/>
      </c>
      <c r="T56">
        <f>IFERROR(INDEX(Listas!$B$5:$B$8,ROW()-1),"")</f>
        <v/>
      </c>
      <c r="U56">
        <f>IFERROR(INDEX(Listas!$C$5:$C$8,ROW()-1),"")</f>
        <v/>
      </c>
      <c r="V56">
        <f>IFERROR(INDEX(Listas!$D$5:$D$8,ROW()-1),"")</f>
        <v/>
      </c>
      <c r="W56">
        <f>IFERROR(INDEX(Listas!$E$5:$E$8,ROW()-1),"")</f>
        <v/>
      </c>
    </row>
    <row r="57" ht="31" customHeight="1">
      <c r="A57" s="17" t="n"/>
      <c r="B57" s="35" t="n"/>
      <c r="C57" s="17" t="n"/>
      <c r="D57" s="19" t="n"/>
      <c r="E57" s="17" t="n"/>
      <c r="F57" s="20" t="n"/>
      <c r="G57" s="17" t="n"/>
      <c r="H57" s="21" t="n"/>
      <c r="I57" s="17" t="n"/>
      <c r="J57" s="17" t="n"/>
      <c r="K57" s="37">
        <f>IF(B57="","",B57+Listas!$A$2)</f>
        <v/>
      </c>
      <c r="L57" s="35" t="n"/>
      <c r="M57" s="17" t="n"/>
      <c r="N57" s="21" t="n"/>
      <c r="O57" s="26">
        <f>IF(B57="","",MAX(0,IF(L57="",Listas!$B$2-B57,L57-B57)))</f>
        <v/>
      </c>
      <c r="P57" s="27">
        <f>IF(A57="","",IF(B57="","Incompleto",IF(L57="",IF(Listas!$B$2&gt;K57,"Vencido","Pendiente"),IF(M57="","Completar estado posterior",IF(M57="Reapareció","Seguimiento requerido","Cerrado")))))</f>
        <v/>
      </c>
      <c r="Q57" s="17" t="n"/>
      <c r="S57">
        <f>IFERROR(INDEX(Listas!$A$5:$A$10,ROW()-1),"")</f>
        <v/>
      </c>
      <c r="T57">
        <f>IFERROR(INDEX(Listas!$B$5:$B$8,ROW()-1),"")</f>
        <v/>
      </c>
      <c r="U57">
        <f>IFERROR(INDEX(Listas!$C$5:$C$8,ROW()-1),"")</f>
        <v/>
      </c>
      <c r="V57">
        <f>IFERROR(INDEX(Listas!$D$5:$D$8,ROW()-1),"")</f>
        <v/>
      </c>
      <c r="W57">
        <f>IFERROR(INDEX(Listas!$E$5:$E$8,ROW()-1),"")</f>
        <v/>
      </c>
    </row>
    <row r="58" ht="31" customHeight="1">
      <c r="A58" s="17" t="n"/>
      <c r="B58" s="35" t="n"/>
      <c r="C58" s="17" t="n"/>
      <c r="D58" s="19" t="n"/>
      <c r="E58" s="17" t="n"/>
      <c r="F58" s="20" t="n"/>
      <c r="G58" s="17" t="n"/>
      <c r="H58" s="21" t="n"/>
      <c r="I58" s="17" t="n"/>
      <c r="J58" s="17" t="n"/>
      <c r="K58" s="36">
        <f>IF(B58="","",B58+Listas!$A$2)</f>
        <v/>
      </c>
      <c r="L58" s="35" t="n"/>
      <c r="M58" s="17" t="n"/>
      <c r="N58" s="21" t="n"/>
      <c r="O58" s="23">
        <f>IF(B58="","",MAX(0,IF(L58="",Listas!$B$2-B58,L58-B58)))</f>
        <v/>
      </c>
      <c r="P58" s="24">
        <f>IF(A58="","",IF(B58="","Incompleto",IF(L58="",IF(Listas!$B$2&gt;K58,"Vencido","Pendiente"),IF(M58="","Completar estado posterior",IF(M58="Reapareció","Seguimiento requerido","Cerrado")))))</f>
        <v/>
      </c>
      <c r="Q58" s="17" t="n"/>
      <c r="S58">
        <f>IFERROR(INDEX(Listas!$A$5:$A$10,ROW()-1),"")</f>
        <v/>
      </c>
      <c r="T58">
        <f>IFERROR(INDEX(Listas!$B$5:$B$8,ROW()-1),"")</f>
        <v/>
      </c>
      <c r="U58">
        <f>IFERROR(INDEX(Listas!$C$5:$C$8,ROW()-1),"")</f>
        <v/>
      </c>
      <c r="V58">
        <f>IFERROR(INDEX(Listas!$D$5:$D$8,ROW()-1),"")</f>
        <v/>
      </c>
      <c r="W58">
        <f>IFERROR(INDEX(Listas!$E$5:$E$8,ROW()-1),"")</f>
        <v/>
      </c>
    </row>
    <row r="59" ht="31" customHeight="1">
      <c r="A59" s="17" t="n"/>
      <c r="B59" s="35" t="n"/>
      <c r="C59" s="17" t="n"/>
      <c r="D59" s="19" t="n"/>
      <c r="E59" s="17" t="n"/>
      <c r="F59" s="20" t="n"/>
      <c r="G59" s="17" t="n"/>
      <c r="H59" s="21" t="n"/>
      <c r="I59" s="17" t="n"/>
      <c r="J59" s="17" t="n"/>
      <c r="K59" s="37">
        <f>IF(B59="","",B59+Listas!$A$2)</f>
        <v/>
      </c>
      <c r="L59" s="35" t="n"/>
      <c r="M59" s="17" t="n"/>
      <c r="N59" s="21" t="n"/>
      <c r="O59" s="26">
        <f>IF(B59="","",MAX(0,IF(L59="",Listas!$B$2-B59,L59-B59)))</f>
        <v/>
      </c>
      <c r="P59" s="27">
        <f>IF(A59="","",IF(B59="","Incompleto",IF(L59="",IF(Listas!$B$2&gt;K59,"Vencido","Pendiente"),IF(M59="","Completar estado posterior",IF(M59="Reapareció","Seguimiento requerido","Cerrado")))))</f>
        <v/>
      </c>
      <c r="Q59" s="17" t="n"/>
      <c r="S59">
        <f>IFERROR(INDEX(Listas!$A$5:$A$10,ROW()-1),"")</f>
        <v/>
      </c>
      <c r="T59">
        <f>IFERROR(INDEX(Listas!$B$5:$B$8,ROW()-1),"")</f>
        <v/>
      </c>
      <c r="U59">
        <f>IFERROR(INDEX(Listas!$C$5:$C$8,ROW()-1),"")</f>
        <v/>
      </c>
      <c r="V59">
        <f>IFERROR(INDEX(Listas!$D$5:$D$8,ROW()-1),"")</f>
        <v/>
      </c>
      <c r="W59">
        <f>IFERROR(INDEX(Listas!$E$5:$E$8,ROW()-1),"")</f>
        <v/>
      </c>
    </row>
    <row r="60" ht="31" customHeight="1">
      <c r="A60" s="17" t="n"/>
      <c r="B60" s="35" t="n"/>
      <c r="C60" s="17" t="n"/>
      <c r="D60" s="19" t="n"/>
      <c r="E60" s="17" t="n"/>
      <c r="F60" s="20" t="n"/>
      <c r="G60" s="17" t="n"/>
      <c r="H60" s="21" t="n"/>
      <c r="I60" s="17" t="n"/>
      <c r="J60" s="17" t="n"/>
      <c r="K60" s="36">
        <f>IF(B60="","",B60+Listas!$A$2)</f>
        <v/>
      </c>
      <c r="L60" s="35" t="n"/>
      <c r="M60" s="17" t="n"/>
      <c r="N60" s="21" t="n"/>
      <c r="O60" s="23">
        <f>IF(B60="","",MAX(0,IF(L60="",Listas!$B$2-B60,L60-B60)))</f>
        <v/>
      </c>
      <c r="P60" s="24">
        <f>IF(A60="","",IF(B60="","Incompleto",IF(L60="",IF(Listas!$B$2&gt;K60,"Vencido","Pendiente"),IF(M60="","Completar estado posterior",IF(M60="Reapareció","Seguimiento requerido","Cerrado")))))</f>
        <v/>
      </c>
      <c r="Q60" s="17" t="n"/>
      <c r="S60">
        <f>IFERROR(INDEX(Listas!$A$5:$A$10,ROW()-1),"")</f>
        <v/>
      </c>
      <c r="T60">
        <f>IFERROR(INDEX(Listas!$B$5:$B$8,ROW()-1),"")</f>
        <v/>
      </c>
      <c r="U60">
        <f>IFERROR(INDEX(Listas!$C$5:$C$8,ROW()-1),"")</f>
        <v/>
      </c>
      <c r="V60">
        <f>IFERROR(INDEX(Listas!$D$5:$D$8,ROW()-1),"")</f>
        <v/>
      </c>
      <c r="W60">
        <f>IFERROR(INDEX(Listas!$E$5:$E$8,ROW()-1),"")</f>
        <v/>
      </c>
    </row>
    <row r="61" ht="31" customHeight="1">
      <c r="A61" s="17" t="n"/>
      <c r="B61" s="35" t="n"/>
      <c r="C61" s="17" t="n"/>
      <c r="D61" s="19" t="n"/>
      <c r="E61" s="17" t="n"/>
      <c r="F61" s="20" t="n"/>
      <c r="G61" s="17" t="n"/>
      <c r="H61" s="21" t="n"/>
      <c r="I61" s="17" t="n"/>
      <c r="J61" s="17" t="n"/>
      <c r="K61" s="37">
        <f>IF(B61="","",B61+Listas!$A$2)</f>
        <v/>
      </c>
      <c r="L61" s="35" t="n"/>
      <c r="M61" s="17" t="n"/>
      <c r="N61" s="21" t="n"/>
      <c r="O61" s="26">
        <f>IF(B61="","",MAX(0,IF(L61="",Listas!$B$2-B61,L61-B61)))</f>
        <v/>
      </c>
      <c r="P61" s="27">
        <f>IF(A61="","",IF(B61="","Incompleto",IF(L61="",IF(Listas!$B$2&gt;K61,"Vencido","Pendiente"),IF(M61="","Completar estado posterior",IF(M61="Reapareció","Seguimiento requerido","Cerrado")))))</f>
        <v/>
      </c>
      <c r="Q61" s="17" t="n"/>
      <c r="S61">
        <f>IFERROR(INDEX(Listas!$A$5:$A$10,ROW()-1),"")</f>
        <v/>
      </c>
      <c r="T61">
        <f>IFERROR(INDEX(Listas!$B$5:$B$8,ROW()-1),"")</f>
        <v/>
      </c>
      <c r="U61">
        <f>IFERROR(INDEX(Listas!$C$5:$C$8,ROW()-1),"")</f>
        <v/>
      </c>
      <c r="V61">
        <f>IFERROR(INDEX(Listas!$D$5:$D$8,ROW()-1),"")</f>
        <v/>
      </c>
      <c r="W61">
        <f>IFERROR(INDEX(Listas!$E$5:$E$8,ROW()-1),"")</f>
        <v/>
      </c>
    </row>
    <row r="62" ht="31" customHeight="1">
      <c r="A62" s="17" t="n"/>
      <c r="B62" s="35" t="n"/>
      <c r="C62" s="17" t="n"/>
      <c r="D62" s="19" t="n"/>
      <c r="E62" s="17" t="n"/>
      <c r="F62" s="20" t="n"/>
      <c r="G62" s="17" t="n"/>
      <c r="H62" s="21" t="n"/>
      <c r="I62" s="17" t="n"/>
      <c r="J62" s="17" t="n"/>
      <c r="K62" s="36">
        <f>IF(B62="","",B62+Listas!$A$2)</f>
        <v/>
      </c>
      <c r="L62" s="35" t="n"/>
      <c r="M62" s="17" t="n"/>
      <c r="N62" s="21" t="n"/>
      <c r="O62" s="23">
        <f>IF(B62="","",MAX(0,IF(L62="",Listas!$B$2-B62,L62-B62)))</f>
        <v/>
      </c>
      <c r="P62" s="24">
        <f>IF(A62="","",IF(B62="","Incompleto",IF(L62="",IF(Listas!$B$2&gt;K62,"Vencido","Pendiente"),IF(M62="","Completar estado posterior",IF(M62="Reapareció","Seguimiento requerido","Cerrado")))))</f>
        <v/>
      </c>
      <c r="Q62" s="17" t="n"/>
      <c r="S62">
        <f>IFERROR(INDEX(Listas!$A$5:$A$10,ROW()-1),"")</f>
        <v/>
      </c>
      <c r="T62">
        <f>IFERROR(INDEX(Listas!$B$5:$B$8,ROW()-1),"")</f>
        <v/>
      </c>
      <c r="U62">
        <f>IFERROR(INDEX(Listas!$C$5:$C$8,ROW()-1),"")</f>
        <v/>
      </c>
      <c r="V62">
        <f>IFERROR(INDEX(Listas!$D$5:$D$8,ROW()-1),"")</f>
        <v/>
      </c>
      <c r="W62">
        <f>IFERROR(INDEX(Listas!$E$5:$E$8,ROW()-1),"")</f>
        <v/>
      </c>
    </row>
    <row r="63" ht="31" customHeight="1">
      <c r="A63" s="17" t="n"/>
      <c r="B63" s="35" t="n"/>
      <c r="C63" s="17" t="n"/>
      <c r="D63" s="19" t="n"/>
      <c r="E63" s="17" t="n"/>
      <c r="F63" s="20" t="n"/>
      <c r="G63" s="17" t="n"/>
      <c r="H63" s="21" t="n"/>
      <c r="I63" s="17" t="n"/>
      <c r="J63" s="17" t="n"/>
      <c r="K63" s="37">
        <f>IF(B63="","",B63+Listas!$A$2)</f>
        <v/>
      </c>
      <c r="L63" s="35" t="n"/>
      <c r="M63" s="17" t="n"/>
      <c r="N63" s="21" t="n"/>
      <c r="O63" s="26">
        <f>IF(B63="","",MAX(0,IF(L63="",Listas!$B$2-B63,L63-B63)))</f>
        <v/>
      </c>
      <c r="P63" s="27">
        <f>IF(A63="","",IF(B63="","Incompleto",IF(L63="",IF(Listas!$B$2&gt;K63,"Vencido","Pendiente"),IF(M63="","Completar estado posterior",IF(M63="Reapareció","Seguimiento requerido","Cerrado")))))</f>
        <v/>
      </c>
      <c r="Q63" s="17" t="n"/>
      <c r="S63">
        <f>IFERROR(INDEX(Listas!$A$5:$A$10,ROW()-1),"")</f>
        <v/>
      </c>
      <c r="T63">
        <f>IFERROR(INDEX(Listas!$B$5:$B$8,ROW()-1),"")</f>
        <v/>
      </c>
      <c r="U63">
        <f>IFERROR(INDEX(Listas!$C$5:$C$8,ROW()-1),"")</f>
        <v/>
      </c>
      <c r="V63">
        <f>IFERROR(INDEX(Listas!$D$5:$D$8,ROW()-1),"")</f>
        <v/>
      </c>
      <c r="W63">
        <f>IFERROR(INDEX(Listas!$E$5:$E$8,ROW()-1),"")</f>
        <v/>
      </c>
    </row>
    <row r="64" ht="31" customHeight="1">
      <c r="A64" s="17" t="n"/>
      <c r="B64" s="35" t="n"/>
      <c r="C64" s="17" t="n"/>
      <c r="D64" s="19" t="n"/>
      <c r="E64" s="17" t="n"/>
      <c r="F64" s="20" t="n"/>
      <c r="G64" s="17" t="n"/>
      <c r="H64" s="21" t="n"/>
      <c r="I64" s="17" t="n"/>
      <c r="J64" s="17" t="n"/>
      <c r="K64" s="36">
        <f>IF(B64="","",B64+Listas!$A$2)</f>
        <v/>
      </c>
      <c r="L64" s="35" t="n"/>
      <c r="M64" s="17" t="n"/>
      <c r="N64" s="21" t="n"/>
      <c r="O64" s="23">
        <f>IF(B64="","",MAX(0,IF(L64="",Listas!$B$2-B64,L64-B64)))</f>
        <v/>
      </c>
      <c r="P64" s="24">
        <f>IF(A64="","",IF(B64="","Incompleto",IF(L64="",IF(Listas!$B$2&gt;K64,"Vencido","Pendiente"),IF(M64="","Completar estado posterior",IF(M64="Reapareció","Seguimiento requerido","Cerrado")))))</f>
        <v/>
      </c>
      <c r="Q64" s="17" t="n"/>
      <c r="S64">
        <f>IFERROR(INDEX(Listas!$A$5:$A$10,ROW()-1),"")</f>
        <v/>
      </c>
      <c r="T64">
        <f>IFERROR(INDEX(Listas!$B$5:$B$8,ROW()-1),"")</f>
        <v/>
      </c>
      <c r="U64">
        <f>IFERROR(INDEX(Listas!$C$5:$C$8,ROW()-1),"")</f>
        <v/>
      </c>
      <c r="V64">
        <f>IFERROR(INDEX(Listas!$D$5:$D$8,ROW()-1),"")</f>
        <v/>
      </c>
      <c r="W64">
        <f>IFERROR(INDEX(Listas!$E$5:$E$8,ROW()-1),"")</f>
        <v/>
      </c>
    </row>
    <row r="65" ht="31" customHeight="1">
      <c r="A65" s="17" t="n"/>
      <c r="B65" s="35" t="n"/>
      <c r="C65" s="17" t="n"/>
      <c r="D65" s="19" t="n"/>
      <c r="E65" s="17" t="n"/>
      <c r="F65" s="20" t="n"/>
      <c r="G65" s="17" t="n"/>
      <c r="H65" s="21" t="n"/>
      <c r="I65" s="17" t="n"/>
      <c r="J65" s="17" t="n"/>
      <c r="K65" s="37">
        <f>IF(B65="","",B65+Listas!$A$2)</f>
        <v/>
      </c>
      <c r="L65" s="35" t="n"/>
      <c r="M65" s="17" t="n"/>
      <c r="N65" s="21" t="n"/>
      <c r="O65" s="26">
        <f>IF(B65="","",MAX(0,IF(L65="",Listas!$B$2-B65,L65-B65)))</f>
        <v/>
      </c>
      <c r="P65" s="27">
        <f>IF(A65="","",IF(B65="","Incompleto",IF(L65="",IF(Listas!$B$2&gt;K65,"Vencido","Pendiente"),IF(M65="","Completar estado posterior",IF(M65="Reapareció","Seguimiento requerido","Cerrado")))))</f>
        <v/>
      </c>
      <c r="Q65" s="17" t="n"/>
      <c r="S65">
        <f>IFERROR(INDEX(Listas!$A$5:$A$10,ROW()-1),"")</f>
        <v/>
      </c>
      <c r="T65">
        <f>IFERROR(INDEX(Listas!$B$5:$B$8,ROW()-1),"")</f>
        <v/>
      </c>
      <c r="U65">
        <f>IFERROR(INDEX(Listas!$C$5:$C$8,ROW()-1),"")</f>
        <v/>
      </c>
      <c r="V65">
        <f>IFERROR(INDEX(Listas!$D$5:$D$8,ROW()-1),"")</f>
        <v/>
      </c>
      <c r="W65">
        <f>IFERROR(INDEX(Listas!$E$5:$E$8,ROW()-1),"")</f>
        <v/>
      </c>
    </row>
    <row r="66" ht="31" customHeight="1">
      <c r="A66" s="17" t="n"/>
      <c r="B66" s="35" t="n"/>
      <c r="C66" s="17" t="n"/>
      <c r="D66" s="19" t="n"/>
      <c r="E66" s="17" t="n"/>
      <c r="F66" s="20" t="n"/>
      <c r="G66" s="17" t="n"/>
      <c r="H66" s="21" t="n"/>
      <c r="I66" s="17" t="n"/>
      <c r="J66" s="17" t="n"/>
      <c r="K66" s="36">
        <f>IF(B66="","",B66+Listas!$A$2)</f>
        <v/>
      </c>
      <c r="L66" s="35" t="n"/>
      <c r="M66" s="17" t="n"/>
      <c r="N66" s="21" t="n"/>
      <c r="O66" s="23">
        <f>IF(B66="","",MAX(0,IF(L66="",Listas!$B$2-B66,L66-B66)))</f>
        <v/>
      </c>
      <c r="P66" s="24">
        <f>IF(A66="","",IF(B66="","Incompleto",IF(L66="",IF(Listas!$B$2&gt;K66,"Vencido","Pendiente"),IF(M66="","Completar estado posterior",IF(M66="Reapareció","Seguimiento requerido","Cerrado")))))</f>
        <v/>
      </c>
      <c r="Q66" s="17" t="n"/>
      <c r="S66">
        <f>IFERROR(INDEX(Listas!$A$5:$A$10,ROW()-1),"")</f>
        <v/>
      </c>
      <c r="T66">
        <f>IFERROR(INDEX(Listas!$B$5:$B$8,ROW()-1),"")</f>
        <v/>
      </c>
      <c r="U66">
        <f>IFERROR(INDEX(Listas!$C$5:$C$8,ROW()-1),"")</f>
        <v/>
      </c>
      <c r="V66">
        <f>IFERROR(INDEX(Listas!$D$5:$D$8,ROW()-1),"")</f>
        <v/>
      </c>
      <c r="W66">
        <f>IFERROR(INDEX(Listas!$E$5:$E$8,ROW()-1),"")</f>
        <v/>
      </c>
    </row>
    <row r="67" ht="31" customHeight="1">
      <c r="A67" s="17" t="n"/>
      <c r="B67" s="35" t="n"/>
      <c r="C67" s="17" t="n"/>
      <c r="D67" s="19" t="n"/>
      <c r="E67" s="17" t="n"/>
      <c r="F67" s="20" t="n"/>
      <c r="G67" s="17" t="n"/>
      <c r="H67" s="21" t="n"/>
      <c r="I67" s="17" t="n"/>
      <c r="J67" s="17" t="n"/>
      <c r="K67" s="37">
        <f>IF(B67="","",B67+Listas!$A$2)</f>
        <v/>
      </c>
      <c r="L67" s="35" t="n"/>
      <c r="M67" s="17" t="n"/>
      <c r="N67" s="21" t="n"/>
      <c r="O67" s="26">
        <f>IF(B67="","",MAX(0,IF(L67="",Listas!$B$2-B67,L67-B67)))</f>
        <v/>
      </c>
      <c r="P67" s="27">
        <f>IF(A67="","",IF(B67="","Incompleto",IF(L67="",IF(Listas!$B$2&gt;K67,"Vencido","Pendiente"),IF(M67="","Completar estado posterior",IF(M67="Reapareció","Seguimiento requerido","Cerrado")))))</f>
        <v/>
      </c>
      <c r="Q67" s="17" t="n"/>
      <c r="S67">
        <f>IFERROR(INDEX(Listas!$A$5:$A$10,ROW()-1),"")</f>
        <v/>
      </c>
      <c r="T67">
        <f>IFERROR(INDEX(Listas!$B$5:$B$8,ROW()-1),"")</f>
        <v/>
      </c>
      <c r="U67">
        <f>IFERROR(INDEX(Listas!$C$5:$C$8,ROW()-1),"")</f>
        <v/>
      </c>
      <c r="V67">
        <f>IFERROR(INDEX(Listas!$D$5:$D$8,ROW()-1),"")</f>
        <v/>
      </c>
      <c r="W67">
        <f>IFERROR(INDEX(Listas!$E$5:$E$8,ROW()-1),"")</f>
        <v/>
      </c>
    </row>
    <row r="68" ht="31" customHeight="1">
      <c r="A68" s="17" t="n"/>
      <c r="B68" s="35" t="n"/>
      <c r="C68" s="17" t="n"/>
      <c r="D68" s="19" t="n"/>
      <c r="E68" s="17" t="n"/>
      <c r="F68" s="20" t="n"/>
      <c r="G68" s="17" t="n"/>
      <c r="H68" s="21" t="n"/>
      <c r="I68" s="17" t="n"/>
      <c r="J68" s="17" t="n"/>
      <c r="K68" s="36">
        <f>IF(B68="","",B68+Listas!$A$2)</f>
        <v/>
      </c>
      <c r="L68" s="35" t="n"/>
      <c r="M68" s="17" t="n"/>
      <c r="N68" s="21" t="n"/>
      <c r="O68" s="23">
        <f>IF(B68="","",MAX(0,IF(L68="",Listas!$B$2-B68,L68-B68)))</f>
        <v/>
      </c>
      <c r="P68" s="24">
        <f>IF(A68="","",IF(B68="","Incompleto",IF(L68="",IF(Listas!$B$2&gt;K68,"Vencido","Pendiente"),IF(M68="","Completar estado posterior",IF(M68="Reapareció","Seguimiento requerido","Cerrado")))))</f>
        <v/>
      </c>
      <c r="Q68" s="17" t="n"/>
      <c r="S68">
        <f>IFERROR(INDEX(Listas!$A$5:$A$10,ROW()-1),"")</f>
        <v/>
      </c>
      <c r="T68">
        <f>IFERROR(INDEX(Listas!$B$5:$B$8,ROW()-1),"")</f>
        <v/>
      </c>
      <c r="U68">
        <f>IFERROR(INDEX(Listas!$C$5:$C$8,ROW()-1),"")</f>
        <v/>
      </c>
      <c r="V68">
        <f>IFERROR(INDEX(Listas!$D$5:$D$8,ROW()-1),"")</f>
        <v/>
      </c>
      <c r="W68">
        <f>IFERROR(INDEX(Listas!$E$5:$E$8,ROW()-1),"")</f>
        <v/>
      </c>
    </row>
    <row r="69" ht="31" customHeight="1">
      <c r="A69" s="17" t="n"/>
      <c r="B69" s="35" t="n"/>
      <c r="C69" s="17" t="n"/>
      <c r="D69" s="19" t="n"/>
      <c r="E69" s="17" t="n"/>
      <c r="F69" s="20" t="n"/>
      <c r="G69" s="17" t="n"/>
      <c r="H69" s="21" t="n"/>
      <c r="I69" s="17" t="n"/>
      <c r="J69" s="17" t="n"/>
      <c r="K69" s="37">
        <f>IF(B69="","",B69+Listas!$A$2)</f>
        <v/>
      </c>
      <c r="L69" s="35" t="n"/>
      <c r="M69" s="17" t="n"/>
      <c r="N69" s="21" t="n"/>
      <c r="O69" s="26">
        <f>IF(B69="","",MAX(0,IF(L69="",Listas!$B$2-B69,L69-B69)))</f>
        <v/>
      </c>
      <c r="P69" s="27">
        <f>IF(A69="","",IF(B69="","Incompleto",IF(L69="",IF(Listas!$B$2&gt;K69,"Vencido","Pendiente"),IF(M69="","Completar estado posterior",IF(M69="Reapareció","Seguimiento requerido","Cerrado")))))</f>
        <v/>
      </c>
      <c r="Q69" s="17" t="n"/>
      <c r="S69">
        <f>IFERROR(INDEX(Listas!$A$5:$A$10,ROW()-1),"")</f>
        <v/>
      </c>
      <c r="T69">
        <f>IFERROR(INDEX(Listas!$B$5:$B$8,ROW()-1),"")</f>
        <v/>
      </c>
      <c r="U69">
        <f>IFERROR(INDEX(Listas!$C$5:$C$8,ROW()-1),"")</f>
        <v/>
      </c>
      <c r="V69">
        <f>IFERROR(INDEX(Listas!$D$5:$D$8,ROW()-1),"")</f>
        <v/>
      </c>
      <c r="W69">
        <f>IFERROR(INDEX(Listas!$E$5:$E$8,ROW()-1),"")</f>
        <v/>
      </c>
    </row>
    <row r="70" ht="31" customHeight="1">
      <c r="A70" s="17" t="n"/>
      <c r="B70" s="35" t="n"/>
      <c r="C70" s="17" t="n"/>
      <c r="D70" s="19" t="n"/>
      <c r="E70" s="17" t="n"/>
      <c r="F70" s="20" t="n"/>
      <c r="G70" s="17" t="n"/>
      <c r="H70" s="21" t="n"/>
      <c r="I70" s="17" t="n"/>
      <c r="J70" s="17" t="n"/>
      <c r="K70" s="36">
        <f>IF(B70="","",B70+Listas!$A$2)</f>
        <v/>
      </c>
      <c r="L70" s="35" t="n"/>
      <c r="M70" s="17" t="n"/>
      <c r="N70" s="21" t="n"/>
      <c r="O70" s="23">
        <f>IF(B70="","",MAX(0,IF(L70="",Listas!$B$2-B70,L70-B70)))</f>
        <v/>
      </c>
      <c r="P70" s="24">
        <f>IF(A70="","",IF(B70="","Incompleto",IF(L70="",IF(Listas!$B$2&gt;K70,"Vencido","Pendiente"),IF(M70="","Completar estado posterior",IF(M70="Reapareció","Seguimiento requerido","Cerrado")))))</f>
        <v/>
      </c>
      <c r="Q70" s="17" t="n"/>
      <c r="S70">
        <f>IFERROR(INDEX(Listas!$A$5:$A$10,ROW()-1),"")</f>
        <v/>
      </c>
      <c r="T70">
        <f>IFERROR(INDEX(Listas!$B$5:$B$8,ROW()-1),"")</f>
        <v/>
      </c>
      <c r="U70">
        <f>IFERROR(INDEX(Listas!$C$5:$C$8,ROW()-1),"")</f>
        <v/>
      </c>
      <c r="V70">
        <f>IFERROR(INDEX(Listas!$D$5:$D$8,ROW()-1),"")</f>
        <v/>
      </c>
      <c r="W70">
        <f>IFERROR(INDEX(Listas!$E$5:$E$8,ROW()-1),"")</f>
        <v/>
      </c>
    </row>
    <row r="71" ht="31" customHeight="1">
      <c r="A71" s="17" t="n"/>
      <c r="B71" s="35" t="n"/>
      <c r="C71" s="17" t="n"/>
      <c r="D71" s="19" t="n"/>
      <c r="E71" s="17" t="n"/>
      <c r="F71" s="20" t="n"/>
      <c r="G71" s="17" t="n"/>
      <c r="H71" s="21" t="n"/>
      <c r="I71" s="17" t="n"/>
      <c r="J71" s="17" t="n"/>
      <c r="K71" s="37">
        <f>IF(B71="","",B71+Listas!$A$2)</f>
        <v/>
      </c>
      <c r="L71" s="35" t="n"/>
      <c r="M71" s="17" t="n"/>
      <c r="N71" s="21" t="n"/>
      <c r="O71" s="26">
        <f>IF(B71="","",MAX(0,IF(L71="",Listas!$B$2-B71,L71-B71)))</f>
        <v/>
      </c>
      <c r="P71" s="27">
        <f>IF(A71="","",IF(B71="","Incompleto",IF(L71="",IF(Listas!$B$2&gt;K71,"Vencido","Pendiente"),IF(M71="","Completar estado posterior",IF(M71="Reapareció","Seguimiento requerido","Cerrado")))))</f>
        <v/>
      </c>
      <c r="Q71" s="17" t="n"/>
      <c r="S71">
        <f>IFERROR(INDEX(Listas!$A$5:$A$10,ROW()-1),"")</f>
        <v/>
      </c>
      <c r="T71">
        <f>IFERROR(INDEX(Listas!$B$5:$B$8,ROW()-1),"")</f>
        <v/>
      </c>
      <c r="U71">
        <f>IFERROR(INDEX(Listas!$C$5:$C$8,ROW()-1),"")</f>
        <v/>
      </c>
      <c r="V71">
        <f>IFERROR(INDEX(Listas!$D$5:$D$8,ROW()-1),"")</f>
        <v/>
      </c>
      <c r="W71">
        <f>IFERROR(INDEX(Listas!$E$5:$E$8,ROW()-1),"")</f>
        <v/>
      </c>
    </row>
    <row r="72" ht="31" customHeight="1">
      <c r="A72" s="17" t="n"/>
      <c r="B72" s="35" t="n"/>
      <c r="C72" s="17" t="n"/>
      <c r="D72" s="19" t="n"/>
      <c r="E72" s="17" t="n"/>
      <c r="F72" s="20" t="n"/>
      <c r="G72" s="17" t="n"/>
      <c r="H72" s="21" t="n"/>
      <c r="I72" s="17" t="n"/>
      <c r="J72" s="17" t="n"/>
      <c r="K72" s="36">
        <f>IF(B72="","",B72+Listas!$A$2)</f>
        <v/>
      </c>
      <c r="L72" s="35" t="n"/>
      <c r="M72" s="17" t="n"/>
      <c r="N72" s="21" t="n"/>
      <c r="O72" s="23">
        <f>IF(B72="","",MAX(0,IF(L72="",Listas!$B$2-B72,L72-B72)))</f>
        <v/>
      </c>
      <c r="P72" s="24">
        <f>IF(A72="","",IF(B72="","Incompleto",IF(L72="",IF(Listas!$B$2&gt;K72,"Vencido","Pendiente"),IF(M72="","Completar estado posterior",IF(M72="Reapareció","Seguimiento requerido","Cerrado")))))</f>
        <v/>
      </c>
      <c r="Q72" s="17" t="n"/>
      <c r="S72">
        <f>IFERROR(INDEX(Listas!$A$5:$A$10,ROW()-1),"")</f>
        <v/>
      </c>
      <c r="T72">
        <f>IFERROR(INDEX(Listas!$B$5:$B$8,ROW()-1),"")</f>
        <v/>
      </c>
      <c r="U72">
        <f>IFERROR(INDEX(Listas!$C$5:$C$8,ROW()-1),"")</f>
        <v/>
      </c>
      <c r="V72">
        <f>IFERROR(INDEX(Listas!$D$5:$D$8,ROW()-1),"")</f>
        <v/>
      </c>
      <c r="W72">
        <f>IFERROR(INDEX(Listas!$E$5:$E$8,ROW()-1),"")</f>
        <v/>
      </c>
    </row>
    <row r="73" ht="31" customHeight="1">
      <c r="A73" s="17" t="n"/>
      <c r="B73" s="35" t="n"/>
      <c r="C73" s="17" t="n"/>
      <c r="D73" s="19" t="n"/>
      <c r="E73" s="17" t="n"/>
      <c r="F73" s="20" t="n"/>
      <c r="G73" s="17" t="n"/>
      <c r="H73" s="21" t="n"/>
      <c r="I73" s="17" t="n"/>
      <c r="J73" s="17" t="n"/>
      <c r="K73" s="37">
        <f>IF(B73="","",B73+Listas!$A$2)</f>
        <v/>
      </c>
      <c r="L73" s="35" t="n"/>
      <c r="M73" s="17" t="n"/>
      <c r="N73" s="21" t="n"/>
      <c r="O73" s="26">
        <f>IF(B73="","",MAX(0,IF(L73="",Listas!$B$2-B73,L73-B73)))</f>
        <v/>
      </c>
      <c r="P73" s="27">
        <f>IF(A73="","",IF(B73="","Incompleto",IF(L73="",IF(Listas!$B$2&gt;K73,"Vencido","Pendiente"),IF(M73="","Completar estado posterior",IF(M73="Reapareció","Seguimiento requerido","Cerrado")))))</f>
        <v/>
      </c>
      <c r="Q73" s="17" t="n"/>
      <c r="S73">
        <f>IFERROR(INDEX(Listas!$A$5:$A$10,ROW()-1),"")</f>
        <v/>
      </c>
      <c r="T73">
        <f>IFERROR(INDEX(Listas!$B$5:$B$8,ROW()-1),"")</f>
        <v/>
      </c>
      <c r="U73">
        <f>IFERROR(INDEX(Listas!$C$5:$C$8,ROW()-1),"")</f>
        <v/>
      </c>
      <c r="V73">
        <f>IFERROR(INDEX(Listas!$D$5:$D$8,ROW()-1),"")</f>
        <v/>
      </c>
      <c r="W73">
        <f>IFERROR(INDEX(Listas!$E$5:$E$8,ROW()-1),"")</f>
        <v/>
      </c>
    </row>
    <row r="74" ht="31" customHeight="1">
      <c r="A74" s="17" t="n"/>
      <c r="B74" s="35" t="n"/>
      <c r="C74" s="17" t="n"/>
      <c r="D74" s="19" t="n"/>
      <c r="E74" s="17" t="n"/>
      <c r="F74" s="20" t="n"/>
      <c r="G74" s="17" t="n"/>
      <c r="H74" s="21" t="n"/>
      <c r="I74" s="17" t="n"/>
      <c r="J74" s="17" t="n"/>
      <c r="K74" s="36">
        <f>IF(B74="","",B74+Listas!$A$2)</f>
        <v/>
      </c>
      <c r="L74" s="35" t="n"/>
      <c r="M74" s="17" t="n"/>
      <c r="N74" s="21" t="n"/>
      <c r="O74" s="23">
        <f>IF(B74="","",MAX(0,IF(L74="",Listas!$B$2-B74,L74-B74)))</f>
        <v/>
      </c>
      <c r="P74" s="24">
        <f>IF(A74="","",IF(B74="","Incompleto",IF(L74="",IF(Listas!$B$2&gt;K74,"Vencido","Pendiente"),IF(M74="","Completar estado posterior",IF(M74="Reapareció","Seguimiento requerido","Cerrado")))))</f>
        <v/>
      </c>
      <c r="Q74" s="17" t="n"/>
      <c r="S74">
        <f>IFERROR(INDEX(Listas!$A$5:$A$10,ROW()-1),"")</f>
        <v/>
      </c>
      <c r="T74">
        <f>IFERROR(INDEX(Listas!$B$5:$B$8,ROW()-1),"")</f>
        <v/>
      </c>
      <c r="U74">
        <f>IFERROR(INDEX(Listas!$C$5:$C$8,ROW()-1),"")</f>
        <v/>
      </c>
      <c r="V74">
        <f>IFERROR(INDEX(Listas!$D$5:$D$8,ROW()-1),"")</f>
        <v/>
      </c>
      <c r="W74">
        <f>IFERROR(INDEX(Listas!$E$5:$E$8,ROW()-1),"")</f>
        <v/>
      </c>
    </row>
    <row r="75" ht="31" customHeight="1">
      <c r="A75" s="17" t="n"/>
      <c r="B75" s="35" t="n"/>
      <c r="C75" s="17" t="n"/>
      <c r="D75" s="19" t="n"/>
      <c r="E75" s="17" t="n"/>
      <c r="F75" s="20" t="n"/>
      <c r="G75" s="17" t="n"/>
      <c r="H75" s="21" t="n"/>
      <c r="I75" s="17" t="n"/>
      <c r="J75" s="17" t="n"/>
      <c r="K75" s="37">
        <f>IF(B75="","",B75+Listas!$A$2)</f>
        <v/>
      </c>
      <c r="L75" s="35" t="n"/>
      <c r="M75" s="17" t="n"/>
      <c r="N75" s="21" t="n"/>
      <c r="O75" s="26">
        <f>IF(B75="","",MAX(0,IF(L75="",Listas!$B$2-B75,L75-B75)))</f>
        <v/>
      </c>
      <c r="P75" s="27">
        <f>IF(A75="","",IF(B75="","Incompleto",IF(L75="",IF(Listas!$B$2&gt;K75,"Vencido","Pendiente"),IF(M75="","Completar estado posterior",IF(M75="Reapareció","Seguimiento requerido","Cerrado")))))</f>
        <v/>
      </c>
      <c r="Q75" s="17" t="n"/>
      <c r="S75">
        <f>IFERROR(INDEX(Listas!$A$5:$A$10,ROW()-1),"")</f>
        <v/>
      </c>
      <c r="T75">
        <f>IFERROR(INDEX(Listas!$B$5:$B$8,ROW()-1),"")</f>
        <v/>
      </c>
      <c r="U75">
        <f>IFERROR(INDEX(Listas!$C$5:$C$8,ROW()-1),"")</f>
        <v/>
      </c>
      <c r="V75">
        <f>IFERROR(INDEX(Listas!$D$5:$D$8,ROW()-1),"")</f>
        <v/>
      </c>
      <c r="W75">
        <f>IFERROR(INDEX(Listas!$E$5:$E$8,ROW()-1),"")</f>
        <v/>
      </c>
    </row>
    <row r="76" ht="31" customHeight="1">
      <c r="A76" s="17" t="n"/>
      <c r="B76" s="35" t="n"/>
      <c r="C76" s="17" t="n"/>
      <c r="D76" s="19" t="n"/>
      <c r="E76" s="17" t="n"/>
      <c r="F76" s="20" t="n"/>
      <c r="G76" s="17" t="n"/>
      <c r="H76" s="21" t="n"/>
      <c r="I76" s="17" t="n"/>
      <c r="J76" s="17" t="n"/>
      <c r="K76" s="36">
        <f>IF(B76="","",B76+Listas!$A$2)</f>
        <v/>
      </c>
      <c r="L76" s="35" t="n"/>
      <c r="M76" s="17" t="n"/>
      <c r="N76" s="21" t="n"/>
      <c r="O76" s="23">
        <f>IF(B76="","",MAX(0,IF(L76="",Listas!$B$2-B76,L76-B76)))</f>
        <v/>
      </c>
      <c r="P76" s="24">
        <f>IF(A76="","",IF(B76="","Incompleto",IF(L76="",IF(Listas!$B$2&gt;K76,"Vencido","Pendiente"),IF(M76="","Completar estado posterior",IF(M76="Reapareció","Seguimiento requerido","Cerrado")))))</f>
        <v/>
      </c>
      <c r="Q76" s="17" t="n"/>
      <c r="S76">
        <f>IFERROR(INDEX(Listas!$A$5:$A$10,ROW()-1),"")</f>
        <v/>
      </c>
      <c r="T76">
        <f>IFERROR(INDEX(Listas!$B$5:$B$8,ROW()-1),"")</f>
        <v/>
      </c>
      <c r="U76">
        <f>IFERROR(INDEX(Listas!$C$5:$C$8,ROW()-1),"")</f>
        <v/>
      </c>
      <c r="V76">
        <f>IFERROR(INDEX(Listas!$D$5:$D$8,ROW()-1),"")</f>
        <v/>
      </c>
      <c r="W76">
        <f>IFERROR(INDEX(Listas!$E$5:$E$8,ROW()-1),"")</f>
        <v/>
      </c>
    </row>
    <row r="77" ht="31" customHeight="1">
      <c r="A77" s="17" t="n"/>
      <c r="B77" s="35" t="n"/>
      <c r="C77" s="17" t="n"/>
      <c r="D77" s="19" t="n"/>
      <c r="E77" s="17" t="n"/>
      <c r="F77" s="20" t="n"/>
      <c r="G77" s="17" t="n"/>
      <c r="H77" s="21" t="n"/>
      <c r="I77" s="17" t="n"/>
      <c r="J77" s="17" t="n"/>
      <c r="K77" s="37">
        <f>IF(B77="","",B77+Listas!$A$2)</f>
        <v/>
      </c>
      <c r="L77" s="35" t="n"/>
      <c r="M77" s="17" t="n"/>
      <c r="N77" s="21" t="n"/>
      <c r="O77" s="26">
        <f>IF(B77="","",MAX(0,IF(L77="",Listas!$B$2-B77,L77-B77)))</f>
        <v/>
      </c>
      <c r="P77" s="27">
        <f>IF(A77="","",IF(B77="","Incompleto",IF(L77="",IF(Listas!$B$2&gt;K77,"Vencido","Pendiente"),IF(M77="","Completar estado posterior",IF(M77="Reapareció","Seguimiento requerido","Cerrado")))))</f>
        <v/>
      </c>
      <c r="Q77" s="17" t="n"/>
      <c r="S77">
        <f>IFERROR(INDEX(Listas!$A$5:$A$10,ROW()-1),"")</f>
        <v/>
      </c>
      <c r="T77">
        <f>IFERROR(INDEX(Listas!$B$5:$B$8,ROW()-1),"")</f>
        <v/>
      </c>
      <c r="U77">
        <f>IFERROR(INDEX(Listas!$C$5:$C$8,ROW()-1),"")</f>
        <v/>
      </c>
      <c r="V77">
        <f>IFERROR(INDEX(Listas!$D$5:$D$8,ROW()-1),"")</f>
        <v/>
      </c>
      <c r="W77">
        <f>IFERROR(INDEX(Listas!$E$5:$E$8,ROW()-1),"")</f>
        <v/>
      </c>
    </row>
    <row r="78" ht="31" customHeight="1">
      <c r="A78" s="17" t="n"/>
      <c r="B78" s="35" t="n"/>
      <c r="C78" s="17" t="n"/>
      <c r="D78" s="19" t="n"/>
      <c r="E78" s="17" t="n"/>
      <c r="F78" s="20" t="n"/>
      <c r="G78" s="17" t="n"/>
      <c r="H78" s="21" t="n"/>
      <c r="I78" s="17" t="n"/>
      <c r="J78" s="17" t="n"/>
      <c r="K78" s="36">
        <f>IF(B78="","",B78+Listas!$A$2)</f>
        <v/>
      </c>
      <c r="L78" s="35" t="n"/>
      <c r="M78" s="17" t="n"/>
      <c r="N78" s="21" t="n"/>
      <c r="O78" s="23">
        <f>IF(B78="","",MAX(0,IF(L78="",Listas!$B$2-B78,L78-B78)))</f>
        <v/>
      </c>
      <c r="P78" s="24">
        <f>IF(A78="","",IF(B78="","Incompleto",IF(L78="",IF(Listas!$B$2&gt;K78,"Vencido","Pendiente"),IF(M78="","Completar estado posterior",IF(M78="Reapareció","Seguimiento requerido","Cerrado")))))</f>
        <v/>
      </c>
      <c r="Q78" s="17" t="n"/>
      <c r="S78">
        <f>IFERROR(INDEX(Listas!$A$5:$A$10,ROW()-1),"")</f>
        <v/>
      </c>
      <c r="T78">
        <f>IFERROR(INDEX(Listas!$B$5:$B$8,ROW()-1),"")</f>
        <v/>
      </c>
      <c r="U78">
        <f>IFERROR(INDEX(Listas!$C$5:$C$8,ROW()-1),"")</f>
        <v/>
      </c>
      <c r="V78">
        <f>IFERROR(INDEX(Listas!$D$5:$D$8,ROW()-1),"")</f>
        <v/>
      </c>
      <c r="W78">
        <f>IFERROR(INDEX(Listas!$E$5:$E$8,ROW()-1),"")</f>
        <v/>
      </c>
    </row>
    <row r="79" ht="31" customHeight="1">
      <c r="A79" s="17" t="n"/>
      <c r="B79" s="35" t="n"/>
      <c r="C79" s="17" t="n"/>
      <c r="D79" s="19" t="n"/>
      <c r="E79" s="17" t="n"/>
      <c r="F79" s="20" t="n"/>
      <c r="G79" s="17" t="n"/>
      <c r="H79" s="21" t="n"/>
      <c r="I79" s="17" t="n"/>
      <c r="J79" s="17" t="n"/>
      <c r="K79" s="37">
        <f>IF(B79="","",B79+Listas!$A$2)</f>
        <v/>
      </c>
      <c r="L79" s="35" t="n"/>
      <c r="M79" s="17" t="n"/>
      <c r="N79" s="21" t="n"/>
      <c r="O79" s="26">
        <f>IF(B79="","",MAX(0,IF(L79="",Listas!$B$2-B79,L79-B79)))</f>
        <v/>
      </c>
      <c r="P79" s="27">
        <f>IF(A79="","",IF(B79="","Incompleto",IF(L79="",IF(Listas!$B$2&gt;K79,"Vencido","Pendiente"),IF(M79="","Completar estado posterior",IF(M79="Reapareció","Seguimiento requerido","Cerrado")))))</f>
        <v/>
      </c>
      <c r="Q79" s="17" t="n"/>
      <c r="S79">
        <f>IFERROR(INDEX(Listas!$A$5:$A$10,ROW()-1),"")</f>
        <v/>
      </c>
      <c r="T79">
        <f>IFERROR(INDEX(Listas!$B$5:$B$8,ROW()-1),"")</f>
        <v/>
      </c>
      <c r="U79">
        <f>IFERROR(INDEX(Listas!$C$5:$C$8,ROW()-1),"")</f>
        <v/>
      </c>
      <c r="V79">
        <f>IFERROR(INDEX(Listas!$D$5:$D$8,ROW()-1),"")</f>
        <v/>
      </c>
      <c r="W79">
        <f>IFERROR(INDEX(Listas!$E$5:$E$8,ROW()-1),"")</f>
        <v/>
      </c>
    </row>
    <row r="80" ht="31" customHeight="1">
      <c r="A80" s="17" t="n"/>
      <c r="B80" s="35" t="n"/>
      <c r="C80" s="17" t="n"/>
      <c r="D80" s="19" t="n"/>
      <c r="E80" s="17" t="n"/>
      <c r="F80" s="20" t="n"/>
      <c r="G80" s="17" t="n"/>
      <c r="H80" s="21" t="n"/>
      <c r="I80" s="17" t="n"/>
      <c r="J80" s="17" t="n"/>
      <c r="K80" s="36">
        <f>IF(B80="","",B80+Listas!$A$2)</f>
        <v/>
      </c>
      <c r="L80" s="35" t="n"/>
      <c r="M80" s="17" t="n"/>
      <c r="N80" s="21" t="n"/>
      <c r="O80" s="23">
        <f>IF(B80="","",MAX(0,IF(L80="",Listas!$B$2-B80,L80-B80)))</f>
        <v/>
      </c>
      <c r="P80" s="24">
        <f>IF(A80="","",IF(B80="","Incompleto",IF(L80="",IF(Listas!$B$2&gt;K80,"Vencido","Pendiente"),IF(M80="","Completar estado posterior",IF(M80="Reapareció","Seguimiento requerido","Cerrado")))))</f>
        <v/>
      </c>
      <c r="Q80" s="17" t="n"/>
      <c r="S80">
        <f>IFERROR(INDEX(Listas!$A$5:$A$10,ROW()-1),"")</f>
        <v/>
      </c>
      <c r="T80">
        <f>IFERROR(INDEX(Listas!$B$5:$B$8,ROW()-1),"")</f>
        <v/>
      </c>
      <c r="U80">
        <f>IFERROR(INDEX(Listas!$C$5:$C$8,ROW()-1),"")</f>
        <v/>
      </c>
      <c r="V80">
        <f>IFERROR(INDEX(Listas!$D$5:$D$8,ROW()-1),"")</f>
        <v/>
      </c>
      <c r="W80">
        <f>IFERROR(INDEX(Listas!$E$5:$E$8,ROW()-1),"")</f>
        <v/>
      </c>
    </row>
    <row r="81" ht="31" customHeight="1">
      <c r="A81" s="17" t="n"/>
      <c r="B81" s="35" t="n"/>
      <c r="C81" s="17" t="n"/>
      <c r="D81" s="19" t="n"/>
      <c r="E81" s="17" t="n"/>
      <c r="F81" s="20" t="n"/>
      <c r="G81" s="17" t="n"/>
      <c r="H81" s="21" t="n"/>
      <c r="I81" s="17" t="n"/>
      <c r="J81" s="17" t="n"/>
      <c r="K81" s="37">
        <f>IF(B81="","",B81+Listas!$A$2)</f>
        <v/>
      </c>
      <c r="L81" s="35" t="n"/>
      <c r="M81" s="17" t="n"/>
      <c r="N81" s="21" t="n"/>
      <c r="O81" s="26">
        <f>IF(B81="","",MAX(0,IF(L81="",Listas!$B$2-B81,L81-B81)))</f>
        <v/>
      </c>
      <c r="P81" s="27">
        <f>IF(A81="","",IF(B81="","Incompleto",IF(L81="",IF(Listas!$B$2&gt;K81,"Vencido","Pendiente"),IF(M81="","Completar estado posterior",IF(M81="Reapareció","Seguimiento requerido","Cerrado")))))</f>
        <v/>
      </c>
      <c r="Q81" s="17" t="n"/>
      <c r="S81">
        <f>IFERROR(INDEX(Listas!$A$5:$A$10,ROW()-1),"")</f>
        <v/>
      </c>
      <c r="T81">
        <f>IFERROR(INDEX(Listas!$B$5:$B$8,ROW()-1),"")</f>
        <v/>
      </c>
      <c r="U81">
        <f>IFERROR(INDEX(Listas!$C$5:$C$8,ROW()-1),"")</f>
        <v/>
      </c>
      <c r="V81">
        <f>IFERROR(INDEX(Listas!$D$5:$D$8,ROW()-1),"")</f>
        <v/>
      </c>
      <c r="W81">
        <f>IFERROR(INDEX(Listas!$E$5:$E$8,ROW()-1),"")</f>
        <v/>
      </c>
    </row>
    <row r="82" ht="31" customHeight="1">
      <c r="A82" s="17" t="n"/>
      <c r="B82" s="35" t="n"/>
      <c r="C82" s="17" t="n"/>
      <c r="D82" s="19" t="n"/>
      <c r="E82" s="17" t="n"/>
      <c r="F82" s="20" t="n"/>
      <c r="G82" s="17" t="n"/>
      <c r="H82" s="21" t="n"/>
      <c r="I82" s="17" t="n"/>
      <c r="J82" s="17" t="n"/>
      <c r="K82" s="36">
        <f>IF(B82="","",B82+Listas!$A$2)</f>
        <v/>
      </c>
      <c r="L82" s="35" t="n"/>
      <c r="M82" s="17" t="n"/>
      <c r="N82" s="21" t="n"/>
      <c r="O82" s="23">
        <f>IF(B82="","",MAX(0,IF(L82="",Listas!$B$2-B82,L82-B82)))</f>
        <v/>
      </c>
      <c r="P82" s="24">
        <f>IF(A82="","",IF(B82="","Incompleto",IF(L82="",IF(Listas!$B$2&gt;K82,"Vencido","Pendiente"),IF(M82="","Completar estado posterior",IF(M82="Reapareció","Seguimiento requerido","Cerrado")))))</f>
        <v/>
      </c>
      <c r="Q82" s="17" t="n"/>
      <c r="S82">
        <f>IFERROR(INDEX(Listas!$A$5:$A$10,ROW()-1),"")</f>
        <v/>
      </c>
      <c r="T82">
        <f>IFERROR(INDEX(Listas!$B$5:$B$8,ROW()-1),"")</f>
        <v/>
      </c>
      <c r="U82">
        <f>IFERROR(INDEX(Listas!$C$5:$C$8,ROW()-1),"")</f>
        <v/>
      </c>
      <c r="V82">
        <f>IFERROR(INDEX(Listas!$D$5:$D$8,ROW()-1),"")</f>
        <v/>
      </c>
      <c r="W82">
        <f>IFERROR(INDEX(Listas!$E$5:$E$8,ROW()-1),"")</f>
        <v/>
      </c>
    </row>
    <row r="83" ht="31" customHeight="1">
      <c r="A83" s="17" t="n"/>
      <c r="B83" s="35" t="n"/>
      <c r="C83" s="17" t="n"/>
      <c r="D83" s="19" t="n"/>
      <c r="E83" s="17" t="n"/>
      <c r="F83" s="20" t="n"/>
      <c r="G83" s="17" t="n"/>
      <c r="H83" s="21" t="n"/>
      <c r="I83" s="17" t="n"/>
      <c r="J83" s="17" t="n"/>
      <c r="K83" s="37">
        <f>IF(B83="","",B83+Listas!$A$2)</f>
        <v/>
      </c>
      <c r="L83" s="35" t="n"/>
      <c r="M83" s="17" t="n"/>
      <c r="N83" s="21" t="n"/>
      <c r="O83" s="26">
        <f>IF(B83="","",MAX(0,IF(L83="",Listas!$B$2-B83,L83-B83)))</f>
        <v/>
      </c>
      <c r="P83" s="27">
        <f>IF(A83="","",IF(B83="","Incompleto",IF(L83="",IF(Listas!$B$2&gt;K83,"Vencido","Pendiente"),IF(M83="","Completar estado posterior",IF(M83="Reapareció","Seguimiento requerido","Cerrado")))))</f>
        <v/>
      </c>
      <c r="Q83" s="17" t="n"/>
      <c r="S83">
        <f>IFERROR(INDEX(Listas!$A$5:$A$10,ROW()-1),"")</f>
        <v/>
      </c>
      <c r="T83">
        <f>IFERROR(INDEX(Listas!$B$5:$B$8,ROW()-1),"")</f>
        <v/>
      </c>
      <c r="U83">
        <f>IFERROR(INDEX(Listas!$C$5:$C$8,ROW()-1),"")</f>
        <v/>
      </c>
      <c r="V83">
        <f>IFERROR(INDEX(Listas!$D$5:$D$8,ROW()-1),"")</f>
        <v/>
      </c>
      <c r="W83">
        <f>IFERROR(INDEX(Listas!$E$5:$E$8,ROW()-1),"")</f>
        <v/>
      </c>
    </row>
    <row r="84" ht="31" customHeight="1">
      <c r="A84" s="17" t="n"/>
      <c r="B84" s="35" t="n"/>
      <c r="C84" s="17" t="n"/>
      <c r="D84" s="19" t="n"/>
      <c r="E84" s="17" t="n"/>
      <c r="F84" s="20" t="n"/>
      <c r="G84" s="17" t="n"/>
      <c r="H84" s="21" t="n"/>
      <c r="I84" s="17" t="n"/>
      <c r="J84" s="17" t="n"/>
      <c r="K84" s="36">
        <f>IF(B84="","",B84+Listas!$A$2)</f>
        <v/>
      </c>
      <c r="L84" s="35" t="n"/>
      <c r="M84" s="17" t="n"/>
      <c r="N84" s="21" t="n"/>
      <c r="O84" s="23">
        <f>IF(B84="","",MAX(0,IF(L84="",Listas!$B$2-B84,L84-B84)))</f>
        <v/>
      </c>
      <c r="P84" s="24">
        <f>IF(A84="","",IF(B84="","Incompleto",IF(L84="",IF(Listas!$B$2&gt;K84,"Vencido","Pendiente"),IF(M84="","Completar estado posterior",IF(M84="Reapareció","Seguimiento requerido","Cerrado")))))</f>
        <v/>
      </c>
      <c r="Q84" s="17" t="n"/>
      <c r="S84">
        <f>IFERROR(INDEX(Listas!$A$5:$A$10,ROW()-1),"")</f>
        <v/>
      </c>
      <c r="T84">
        <f>IFERROR(INDEX(Listas!$B$5:$B$8,ROW()-1),"")</f>
        <v/>
      </c>
      <c r="U84">
        <f>IFERROR(INDEX(Listas!$C$5:$C$8,ROW()-1),"")</f>
        <v/>
      </c>
      <c r="V84">
        <f>IFERROR(INDEX(Listas!$D$5:$D$8,ROW()-1),"")</f>
        <v/>
      </c>
      <c r="W84">
        <f>IFERROR(INDEX(Listas!$E$5:$E$8,ROW()-1),"")</f>
        <v/>
      </c>
    </row>
    <row r="85" ht="31" customHeight="1">
      <c r="A85" s="17" t="n"/>
      <c r="B85" s="35" t="n"/>
      <c r="C85" s="17" t="n"/>
      <c r="D85" s="19" t="n"/>
      <c r="E85" s="17" t="n"/>
      <c r="F85" s="20" t="n"/>
      <c r="G85" s="17" t="n"/>
      <c r="H85" s="21" t="n"/>
      <c r="I85" s="17" t="n"/>
      <c r="J85" s="17" t="n"/>
      <c r="K85" s="37">
        <f>IF(B85="","",B85+Listas!$A$2)</f>
        <v/>
      </c>
      <c r="L85" s="35" t="n"/>
      <c r="M85" s="17" t="n"/>
      <c r="N85" s="21" t="n"/>
      <c r="O85" s="26">
        <f>IF(B85="","",MAX(0,IF(L85="",Listas!$B$2-B85,L85-B85)))</f>
        <v/>
      </c>
      <c r="P85" s="27">
        <f>IF(A85="","",IF(B85="","Incompleto",IF(L85="",IF(Listas!$B$2&gt;K85,"Vencido","Pendiente"),IF(M85="","Completar estado posterior",IF(M85="Reapareció","Seguimiento requerido","Cerrado")))))</f>
        <v/>
      </c>
      <c r="Q85" s="17" t="n"/>
      <c r="S85">
        <f>IFERROR(INDEX(Listas!$A$5:$A$10,ROW()-1),"")</f>
        <v/>
      </c>
      <c r="T85">
        <f>IFERROR(INDEX(Listas!$B$5:$B$8,ROW()-1),"")</f>
        <v/>
      </c>
      <c r="U85">
        <f>IFERROR(INDEX(Listas!$C$5:$C$8,ROW()-1),"")</f>
        <v/>
      </c>
      <c r="V85">
        <f>IFERROR(INDEX(Listas!$D$5:$D$8,ROW()-1),"")</f>
        <v/>
      </c>
      <c r="W85">
        <f>IFERROR(INDEX(Listas!$E$5:$E$8,ROW()-1),"")</f>
        <v/>
      </c>
    </row>
    <row r="86" ht="31" customHeight="1">
      <c r="A86" s="17" t="n"/>
      <c r="B86" s="35" t="n"/>
      <c r="C86" s="17" t="n"/>
      <c r="D86" s="19" t="n"/>
      <c r="E86" s="17" t="n"/>
      <c r="F86" s="20" t="n"/>
      <c r="G86" s="17" t="n"/>
      <c r="H86" s="21" t="n"/>
      <c r="I86" s="17" t="n"/>
      <c r="J86" s="17" t="n"/>
      <c r="K86" s="36">
        <f>IF(B86="","",B86+Listas!$A$2)</f>
        <v/>
      </c>
      <c r="L86" s="35" t="n"/>
      <c r="M86" s="17" t="n"/>
      <c r="N86" s="21" t="n"/>
      <c r="O86" s="23">
        <f>IF(B86="","",MAX(0,IF(L86="",Listas!$B$2-B86,L86-B86)))</f>
        <v/>
      </c>
      <c r="P86" s="24">
        <f>IF(A86="","",IF(B86="","Incompleto",IF(L86="",IF(Listas!$B$2&gt;K86,"Vencido","Pendiente"),IF(M86="","Completar estado posterior",IF(M86="Reapareció","Seguimiento requerido","Cerrado")))))</f>
        <v/>
      </c>
      <c r="Q86" s="17" t="n"/>
      <c r="S86">
        <f>IFERROR(INDEX(Listas!$A$5:$A$10,ROW()-1),"")</f>
        <v/>
      </c>
      <c r="T86">
        <f>IFERROR(INDEX(Listas!$B$5:$B$8,ROW()-1),"")</f>
        <v/>
      </c>
      <c r="U86">
        <f>IFERROR(INDEX(Listas!$C$5:$C$8,ROW()-1),"")</f>
        <v/>
      </c>
      <c r="V86">
        <f>IFERROR(INDEX(Listas!$D$5:$D$8,ROW()-1),"")</f>
        <v/>
      </c>
      <c r="W86">
        <f>IFERROR(INDEX(Listas!$E$5:$E$8,ROW()-1),"")</f>
        <v/>
      </c>
    </row>
    <row r="87" ht="31" customHeight="1">
      <c r="A87" s="17" t="n"/>
      <c r="B87" s="35" t="n"/>
      <c r="C87" s="17" t="n"/>
      <c r="D87" s="19" t="n"/>
      <c r="E87" s="17" t="n"/>
      <c r="F87" s="20" t="n"/>
      <c r="G87" s="17" t="n"/>
      <c r="H87" s="21" t="n"/>
      <c r="I87" s="17" t="n"/>
      <c r="J87" s="17" t="n"/>
      <c r="K87" s="37">
        <f>IF(B87="","",B87+Listas!$A$2)</f>
        <v/>
      </c>
      <c r="L87" s="35" t="n"/>
      <c r="M87" s="17" t="n"/>
      <c r="N87" s="21" t="n"/>
      <c r="O87" s="26">
        <f>IF(B87="","",MAX(0,IF(L87="",Listas!$B$2-B87,L87-B87)))</f>
        <v/>
      </c>
      <c r="P87" s="27">
        <f>IF(A87="","",IF(B87="","Incompleto",IF(L87="",IF(Listas!$B$2&gt;K87,"Vencido","Pendiente"),IF(M87="","Completar estado posterior",IF(M87="Reapareció","Seguimiento requerido","Cerrado")))))</f>
        <v/>
      </c>
      <c r="Q87" s="17" t="n"/>
      <c r="S87">
        <f>IFERROR(INDEX(Listas!$A$5:$A$10,ROW()-1),"")</f>
        <v/>
      </c>
      <c r="T87">
        <f>IFERROR(INDEX(Listas!$B$5:$B$8,ROW()-1),"")</f>
        <v/>
      </c>
      <c r="U87">
        <f>IFERROR(INDEX(Listas!$C$5:$C$8,ROW()-1),"")</f>
        <v/>
      </c>
      <c r="V87">
        <f>IFERROR(INDEX(Listas!$D$5:$D$8,ROW()-1),"")</f>
        <v/>
      </c>
      <c r="W87">
        <f>IFERROR(INDEX(Listas!$E$5:$E$8,ROW()-1),"")</f>
        <v/>
      </c>
    </row>
    <row r="88" ht="31" customHeight="1">
      <c r="A88" s="17" t="n"/>
      <c r="B88" s="35" t="n"/>
      <c r="C88" s="17" t="n"/>
      <c r="D88" s="19" t="n"/>
      <c r="E88" s="17" t="n"/>
      <c r="F88" s="20" t="n"/>
      <c r="G88" s="17" t="n"/>
      <c r="H88" s="21" t="n"/>
      <c r="I88" s="17" t="n"/>
      <c r="J88" s="17" t="n"/>
      <c r="K88" s="36">
        <f>IF(B88="","",B88+Listas!$A$2)</f>
        <v/>
      </c>
      <c r="L88" s="35" t="n"/>
      <c r="M88" s="17" t="n"/>
      <c r="N88" s="21" t="n"/>
      <c r="O88" s="23">
        <f>IF(B88="","",MAX(0,IF(L88="",Listas!$B$2-B88,L88-B88)))</f>
        <v/>
      </c>
      <c r="P88" s="24">
        <f>IF(A88="","",IF(B88="","Incompleto",IF(L88="",IF(Listas!$B$2&gt;K88,"Vencido","Pendiente"),IF(M88="","Completar estado posterior",IF(M88="Reapareció","Seguimiento requerido","Cerrado")))))</f>
        <v/>
      </c>
      <c r="Q88" s="17" t="n"/>
      <c r="S88">
        <f>IFERROR(INDEX(Listas!$A$5:$A$10,ROW()-1),"")</f>
        <v/>
      </c>
      <c r="T88">
        <f>IFERROR(INDEX(Listas!$B$5:$B$8,ROW()-1),"")</f>
        <v/>
      </c>
      <c r="U88">
        <f>IFERROR(INDEX(Listas!$C$5:$C$8,ROW()-1),"")</f>
        <v/>
      </c>
      <c r="V88">
        <f>IFERROR(INDEX(Listas!$D$5:$D$8,ROW()-1),"")</f>
        <v/>
      </c>
      <c r="W88">
        <f>IFERROR(INDEX(Listas!$E$5:$E$8,ROW()-1),"")</f>
        <v/>
      </c>
    </row>
    <row r="89" ht="31" customHeight="1">
      <c r="A89" s="17" t="n"/>
      <c r="B89" s="35" t="n"/>
      <c r="C89" s="17" t="n"/>
      <c r="D89" s="19" t="n"/>
      <c r="E89" s="17" t="n"/>
      <c r="F89" s="20" t="n"/>
      <c r="G89" s="17" t="n"/>
      <c r="H89" s="21" t="n"/>
      <c r="I89" s="17" t="n"/>
      <c r="J89" s="17" t="n"/>
      <c r="K89" s="37">
        <f>IF(B89="","",B89+Listas!$A$2)</f>
        <v/>
      </c>
      <c r="L89" s="35" t="n"/>
      <c r="M89" s="17" t="n"/>
      <c r="N89" s="21" t="n"/>
      <c r="O89" s="26">
        <f>IF(B89="","",MAX(0,IF(L89="",Listas!$B$2-B89,L89-B89)))</f>
        <v/>
      </c>
      <c r="P89" s="27">
        <f>IF(A89="","",IF(B89="","Incompleto",IF(L89="",IF(Listas!$B$2&gt;K89,"Vencido","Pendiente"),IF(M89="","Completar estado posterior",IF(M89="Reapareció","Seguimiento requerido","Cerrado")))))</f>
        <v/>
      </c>
      <c r="Q89" s="17" t="n"/>
      <c r="S89">
        <f>IFERROR(INDEX(Listas!$A$5:$A$10,ROW()-1),"")</f>
        <v/>
      </c>
      <c r="T89">
        <f>IFERROR(INDEX(Listas!$B$5:$B$8,ROW()-1),"")</f>
        <v/>
      </c>
      <c r="U89">
        <f>IFERROR(INDEX(Listas!$C$5:$C$8,ROW()-1),"")</f>
        <v/>
      </c>
      <c r="V89">
        <f>IFERROR(INDEX(Listas!$D$5:$D$8,ROW()-1),"")</f>
        <v/>
      </c>
      <c r="W89">
        <f>IFERROR(INDEX(Listas!$E$5:$E$8,ROW()-1),"")</f>
        <v/>
      </c>
    </row>
    <row r="90" ht="31" customHeight="1">
      <c r="A90" s="17" t="n"/>
      <c r="B90" s="35" t="n"/>
      <c r="C90" s="17" t="n"/>
      <c r="D90" s="19" t="n"/>
      <c r="E90" s="17" t="n"/>
      <c r="F90" s="20" t="n"/>
      <c r="G90" s="17" t="n"/>
      <c r="H90" s="21" t="n"/>
      <c r="I90" s="17" t="n"/>
      <c r="J90" s="17" t="n"/>
      <c r="K90" s="36">
        <f>IF(B90="","",B90+Listas!$A$2)</f>
        <v/>
      </c>
      <c r="L90" s="35" t="n"/>
      <c r="M90" s="17" t="n"/>
      <c r="N90" s="21" t="n"/>
      <c r="O90" s="23">
        <f>IF(B90="","",MAX(0,IF(L90="",Listas!$B$2-B90,L90-B90)))</f>
        <v/>
      </c>
      <c r="P90" s="24">
        <f>IF(A90="","",IF(B90="","Incompleto",IF(L90="",IF(Listas!$B$2&gt;K90,"Vencido","Pendiente"),IF(M90="","Completar estado posterior",IF(M90="Reapareció","Seguimiento requerido","Cerrado")))))</f>
        <v/>
      </c>
      <c r="Q90" s="17" t="n"/>
      <c r="S90">
        <f>IFERROR(INDEX(Listas!$A$5:$A$10,ROW()-1),"")</f>
        <v/>
      </c>
      <c r="T90">
        <f>IFERROR(INDEX(Listas!$B$5:$B$8,ROW()-1),"")</f>
        <v/>
      </c>
      <c r="U90">
        <f>IFERROR(INDEX(Listas!$C$5:$C$8,ROW()-1),"")</f>
        <v/>
      </c>
      <c r="V90">
        <f>IFERROR(INDEX(Listas!$D$5:$D$8,ROW()-1),"")</f>
        <v/>
      </c>
      <c r="W90">
        <f>IFERROR(INDEX(Listas!$E$5:$E$8,ROW()-1),"")</f>
        <v/>
      </c>
    </row>
    <row r="91" ht="31" customHeight="1">
      <c r="A91" s="17" t="n"/>
      <c r="B91" s="35" t="n"/>
      <c r="C91" s="17" t="n"/>
      <c r="D91" s="19" t="n"/>
      <c r="E91" s="17" t="n"/>
      <c r="F91" s="20" t="n"/>
      <c r="G91" s="17" t="n"/>
      <c r="H91" s="21" t="n"/>
      <c r="I91" s="17" t="n"/>
      <c r="J91" s="17" t="n"/>
      <c r="K91" s="37">
        <f>IF(B91="","",B91+Listas!$A$2)</f>
        <v/>
      </c>
      <c r="L91" s="35" t="n"/>
      <c r="M91" s="17" t="n"/>
      <c r="N91" s="21" t="n"/>
      <c r="O91" s="26">
        <f>IF(B91="","",MAX(0,IF(L91="",Listas!$B$2-B91,L91-B91)))</f>
        <v/>
      </c>
      <c r="P91" s="27">
        <f>IF(A91="","",IF(B91="","Incompleto",IF(L91="",IF(Listas!$B$2&gt;K91,"Vencido","Pendiente"),IF(M91="","Completar estado posterior",IF(M91="Reapareció","Seguimiento requerido","Cerrado")))))</f>
        <v/>
      </c>
      <c r="Q91" s="17" t="n"/>
      <c r="S91">
        <f>IFERROR(INDEX(Listas!$A$5:$A$10,ROW()-1),"")</f>
        <v/>
      </c>
      <c r="T91">
        <f>IFERROR(INDEX(Listas!$B$5:$B$8,ROW()-1),"")</f>
        <v/>
      </c>
      <c r="U91">
        <f>IFERROR(INDEX(Listas!$C$5:$C$8,ROW()-1),"")</f>
        <v/>
      </c>
      <c r="V91">
        <f>IFERROR(INDEX(Listas!$D$5:$D$8,ROW()-1),"")</f>
        <v/>
      </c>
      <c r="W91">
        <f>IFERROR(INDEX(Listas!$E$5:$E$8,ROW()-1),"")</f>
        <v/>
      </c>
    </row>
    <row r="92" ht="31" customHeight="1">
      <c r="A92" s="17" t="n"/>
      <c r="B92" s="35" t="n"/>
      <c r="C92" s="17" t="n"/>
      <c r="D92" s="19" t="n"/>
      <c r="E92" s="17" t="n"/>
      <c r="F92" s="20" t="n"/>
      <c r="G92" s="17" t="n"/>
      <c r="H92" s="21" t="n"/>
      <c r="I92" s="17" t="n"/>
      <c r="J92" s="17" t="n"/>
      <c r="K92" s="36">
        <f>IF(B92="","",B92+Listas!$A$2)</f>
        <v/>
      </c>
      <c r="L92" s="35" t="n"/>
      <c r="M92" s="17" t="n"/>
      <c r="N92" s="21" t="n"/>
      <c r="O92" s="23">
        <f>IF(B92="","",MAX(0,IF(L92="",Listas!$B$2-B92,L92-B92)))</f>
        <v/>
      </c>
      <c r="P92" s="24">
        <f>IF(A92="","",IF(B92="","Incompleto",IF(L92="",IF(Listas!$B$2&gt;K92,"Vencido","Pendiente"),IF(M92="","Completar estado posterior",IF(M92="Reapareció","Seguimiento requerido","Cerrado")))))</f>
        <v/>
      </c>
      <c r="Q92" s="17" t="n"/>
      <c r="S92">
        <f>IFERROR(INDEX(Listas!$A$5:$A$10,ROW()-1),"")</f>
        <v/>
      </c>
      <c r="T92">
        <f>IFERROR(INDEX(Listas!$B$5:$B$8,ROW()-1),"")</f>
        <v/>
      </c>
      <c r="U92">
        <f>IFERROR(INDEX(Listas!$C$5:$C$8,ROW()-1),"")</f>
        <v/>
      </c>
      <c r="V92">
        <f>IFERROR(INDEX(Listas!$D$5:$D$8,ROW()-1),"")</f>
        <v/>
      </c>
      <c r="W92">
        <f>IFERROR(INDEX(Listas!$E$5:$E$8,ROW()-1),"")</f>
        <v/>
      </c>
    </row>
    <row r="93" ht="31" customHeight="1">
      <c r="A93" s="17" t="n"/>
      <c r="B93" s="35" t="n"/>
      <c r="C93" s="17" t="n"/>
      <c r="D93" s="19" t="n"/>
      <c r="E93" s="17" t="n"/>
      <c r="F93" s="20" t="n"/>
      <c r="G93" s="17" t="n"/>
      <c r="H93" s="21" t="n"/>
      <c r="I93" s="17" t="n"/>
      <c r="J93" s="17" t="n"/>
      <c r="K93" s="37">
        <f>IF(B93="","",B93+Listas!$A$2)</f>
        <v/>
      </c>
      <c r="L93" s="35" t="n"/>
      <c r="M93" s="17" t="n"/>
      <c r="N93" s="21" t="n"/>
      <c r="O93" s="26">
        <f>IF(B93="","",MAX(0,IF(L93="",Listas!$B$2-B93,L93-B93)))</f>
        <v/>
      </c>
      <c r="P93" s="27">
        <f>IF(A93="","",IF(B93="","Incompleto",IF(L93="",IF(Listas!$B$2&gt;K93,"Vencido","Pendiente"),IF(M93="","Completar estado posterior",IF(M93="Reapareció","Seguimiento requerido","Cerrado")))))</f>
        <v/>
      </c>
      <c r="Q93" s="17" t="n"/>
      <c r="S93">
        <f>IFERROR(INDEX(Listas!$A$5:$A$10,ROW()-1),"")</f>
        <v/>
      </c>
      <c r="T93">
        <f>IFERROR(INDEX(Listas!$B$5:$B$8,ROW()-1),"")</f>
        <v/>
      </c>
      <c r="U93">
        <f>IFERROR(INDEX(Listas!$C$5:$C$8,ROW()-1),"")</f>
        <v/>
      </c>
      <c r="V93">
        <f>IFERROR(INDEX(Listas!$D$5:$D$8,ROW()-1),"")</f>
        <v/>
      </c>
      <c r="W93">
        <f>IFERROR(INDEX(Listas!$E$5:$E$8,ROW()-1),"")</f>
        <v/>
      </c>
    </row>
    <row r="94" ht="31" customHeight="1">
      <c r="A94" s="17" t="n"/>
      <c r="B94" s="35" t="n"/>
      <c r="C94" s="17" t="n"/>
      <c r="D94" s="19" t="n"/>
      <c r="E94" s="17" t="n"/>
      <c r="F94" s="20" t="n"/>
      <c r="G94" s="17" t="n"/>
      <c r="H94" s="21" t="n"/>
      <c r="I94" s="17" t="n"/>
      <c r="J94" s="17" t="n"/>
      <c r="K94" s="36">
        <f>IF(B94="","",B94+Listas!$A$2)</f>
        <v/>
      </c>
      <c r="L94" s="35" t="n"/>
      <c r="M94" s="17" t="n"/>
      <c r="N94" s="21" t="n"/>
      <c r="O94" s="23">
        <f>IF(B94="","",MAX(0,IF(L94="",Listas!$B$2-B94,L94-B94)))</f>
        <v/>
      </c>
      <c r="P94" s="24">
        <f>IF(A94="","",IF(B94="","Incompleto",IF(L94="",IF(Listas!$B$2&gt;K94,"Vencido","Pendiente"),IF(M94="","Completar estado posterior",IF(M94="Reapareció","Seguimiento requerido","Cerrado")))))</f>
        <v/>
      </c>
      <c r="Q94" s="17" t="n"/>
      <c r="S94">
        <f>IFERROR(INDEX(Listas!$A$5:$A$10,ROW()-1),"")</f>
        <v/>
      </c>
      <c r="T94">
        <f>IFERROR(INDEX(Listas!$B$5:$B$8,ROW()-1),"")</f>
        <v/>
      </c>
      <c r="U94">
        <f>IFERROR(INDEX(Listas!$C$5:$C$8,ROW()-1),"")</f>
        <v/>
      </c>
      <c r="V94">
        <f>IFERROR(INDEX(Listas!$D$5:$D$8,ROW()-1),"")</f>
        <v/>
      </c>
      <c r="W94">
        <f>IFERROR(INDEX(Listas!$E$5:$E$8,ROW()-1),"")</f>
        <v/>
      </c>
    </row>
    <row r="95" ht="31" customHeight="1">
      <c r="A95" s="17" t="n"/>
      <c r="B95" s="35" t="n"/>
      <c r="C95" s="17" t="n"/>
      <c r="D95" s="19" t="n"/>
      <c r="E95" s="17" t="n"/>
      <c r="F95" s="20" t="n"/>
      <c r="G95" s="17" t="n"/>
      <c r="H95" s="21" t="n"/>
      <c r="I95" s="17" t="n"/>
      <c r="J95" s="17" t="n"/>
      <c r="K95" s="37">
        <f>IF(B95="","",B95+Listas!$A$2)</f>
        <v/>
      </c>
      <c r="L95" s="35" t="n"/>
      <c r="M95" s="17" t="n"/>
      <c r="N95" s="21" t="n"/>
      <c r="O95" s="26">
        <f>IF(B95="","",MAX(0,IF(L95="",Listas!$B$2-B95,L95-B95)))</f>
        <v/>
      </c>
      <c r="P95" s="27">
        <f>IF(A95="","",IF(B95="","Incompleto",IF(L95="",IF(Listas!$B$2&gt;K95,"Vencido","Pendiente"),IF(M95="","Completar estado posterior",IF(M95="Reapareció","Seguimiento requerido","Cerrado")))))</f>
        <v/>
      </c>
      <c r="Q95" s="17" t="n"/>
      <c r="S95">
        <f>IFERROR(INDEX(Listas!$A$5:$A$10,ROW()-1),"")</f>
        <v/>
      </c>
      <c r="T95">
        <f>IFERROR(INDEX(Listas!$B$5:$B$8,ROW()-1),"")</f>
        <v/>
      </c>
      <c r="U95">
        <f>IFERROR(INDEX(Listas!$C$5:$C$8,ROW()-1),"")</f>
        <v/>
      </c>
      <c r="V95">
        <f>IFERROR(INDEX(Listas!$D$5:$D$8,ROW()-1),"")</f>
        <v/>
      </c>
      <c r="W95">
        <f>IFERROR(INDEX(Listas!$E$5:$E$8,ROW()-1),"")</f>
        <v/>
      </c>
    </row>
    <row r="96" ht="31" customHeight="1">
      <c r="A96" s="17" t="n"/>
      <c r="B96" s="35" t="n"/>
      <c r="C96" s="17" t="n"/>
      <c r="D96" s="19" t="n"/>
      <c r="E96" s="17" t="n"/>
      <c r="F96" s="20" t="n"/>
      <c r="G96" s="17" t="n"/>
      <c r="H96" s="21" t="n"/>
      <c r="I96" s="17" t="n"/>
      <c r="J96" s="17" t="n"/>
      <c r="K96" s="36">
        <f>IF(B96="","",B96+Listas!$A$2)</f>
        <v/>
      </c>
      <c r="L96" s="35" t="n"/>
      <c r="M96" s="17" t="n"/>
      <c r="N96" s="21" t="n"/>
      <c r="O96" s="23">
        <f>IF(B96="","",MAX(0,IF(L96="",Listas!$B$2-B96,L96-B96)))</f>
        <v/>
      </c>
      <c r="P96" s="24">
        <f>IF(A96="","",IF(B96="","Incompleto",IF(L96="",IF(Listas!$B$2&gt;K96,"Vencido","Pendiente"),IF(M96="","Completar estado posterior",IF(M96="Reapareció","Seguimiento requerido","Cerrado")))))</f>
        <v/>
      </c>
      <c r="Q96" s="17" t="n"/>
      <c r="S96">
        <f>IFERROR(INDEX(Listas!$A$5:$A$10,ROW()-1),"")</f>
        <v/>
      </c>
      <c r="T96">
        <f>IFERROR(INDEX(Listas!$B$5:$B$8,ROW()-1),"")</f>
        <v/>
      </c>
      <c r="U96">
        <f>IFERROR(INDEX(Listas!$C$5:$C$8,ROW()-1),"")</f>
        <v/>
      </c>
      <c r="V96">
        <f>IFERROR(INDEX(Listas!$D$5:$D$8,ROW()-1),"")</f>
        <v/>
      </c>
      <c r="W96">
        <f>IFERROR(INDEX(Listas!$E$5:$E$8,ROW()-1),"")</f>
        <v/>
      </c>
    </row>
    <row r="97" ht="31" customHeight="1">
      <c r="A97" s="17" t="n"/>
      <c r="B97" s="35" t="n"/>
      <c r="C97" s="17" t="n"/>
      <c r="D97" s="19" t="n"/>
      <c r="E97" s="17" t="n"/>
      <c r="F97" s="20" t="n"/>
      <c r="G97" s="17" t="n"/>
      <c r="H97" s="21" t="n"/>
      <c r="I97" s="17" t="n"/>
      <c r="J97" s="17" t="n"/>
      <c r="K97" s="37">
        <f>IF(B97="","",B97+Listas!$A$2)</f>
        <v/>
      </c>
      <c r="L97" s="35" t="n"/>
      <c r="M97" s="17" t="n"/>
      <c r="N97" s="21" t="n"/>
      <c r="O97" s="26">
        <f>IF(B97="","",MAX(0,IF(L97="",Listas!$B$2-B97,L97-B97)))</f>
        <v/>
      </c>
      <c r="P97" s="27">
        <f>IF(A97="","",IF(B97="","Incompleto",IF(L97="",IF(Listas!$B$2&gt;K97,"Vencido","Pendiente"),IF(M97="","Completar estado posterior",IF(M97="Reapareció","Seguimiento requerido","Cerrado")))))</f>
        <v/>
      </c>
      <c r="Q97" s="17" t="n"/>
      <c r="S97">
        <f>IFERROR(INDEX(Listas!$A$5:$A$10,ROW()-1),"")</f>
        <v/>
      </c>
      <c r="T97">
        <f>IFERROR(INDEX(Listas!$B$5:$B$8,ROW()-1),"")</f>
        <v/>
      </c>
      <c r="U97">
        <f>IFERROR(INDEX(Listas!$C$5:$C$8,ROW()-1),"")</f>
        <v/>
      </c>
      <c r="V97">
        <f>IFERROR(INDEX(Listas!$D$5:$D$8,ROW()-1),"")</f>
        <v/>
      </c>
      <c r="W97">
        <f>IFERROR(INDEX(Listas!$E$5:$E$8,ROW()-1),"")</f>
        <v/>
      </c>
    </row>
    <row r="98" ht="31" customHeight="1">
      <c r="A98" s="17" t="n"/>
      <c r="B98" s="35" t="n"/>
      <c r="C98" s="17" t="n"/>
      <c r="D98" s="19" t="n"/>
      <c r="E98" s="17" t="n"/>
      <c r="F98" s="20" t="n"/>
      <c r="G98" s="17" t="n"/>
      <c r="H98" s="21" t="n"/>
      <c r="I98" s="17" t="n"/>
      <c r="J98" s="17" t="n"/>
      <c r="K98" s="36">
        <f>IF(B98="","",B98+Listas!$A$2)</f>
        <v/>
      </c>
      <c r="L98" s="35" t="n"/>
      <c r="M98" s="17" t="n"/>
      <c r="N98" s="21" t="n"/>
      <c r="O98" s="23">
        <f>IF(B98="","",MAX(0,IF(L98="",Listas!$B$2-B98,L98-B98)))</f>
        <v/>
      </c>
      <c r="P98" s="24">
        <f>IF(A98="","",IF(B98="","Incompleto",IF(L98="",IF(Listas!$B$2&gt;K98,"Vencido","Pendiente"),IF(M98="","Completar estado posterior",IF(M98="Reapareció","Seguimiento requerido","Cerrado")))))</f>
        <v/>
      </c>
      <c r="Q98" s="17" t="n"/>
      <c r="S98">
        <f>IFERROR(INDEX(Listas!$A$5:$A$10,ROW()-1),"")</f>
        <v/>
      </c>
      <c r="T98">
        <f>IFERROR(INDEX(Listas!$B$5:$B$8,ROW()-1),"")</f>
        <v/>
      </c>
      <c r="U98">
        <f>IFERROR(INDEX(Listas!$C$5:$C$8,ROW()-1),"")</f>
        <v/>
      </c>
      <c r="V98">
        <f>IFERROR(INDEX(Listas!$D$5:$D$8,ROW()-1),"")</f>
        <v/>
      </c>
      <c r="W98">
        <f>IFERROR(INDEX(Listas!$E$5:$E$8,ROW()-1),"")</f>
        <v/>
      </c>
    </row>
    <row r="99" ht="31" customHeight="1">
      <c r="A99" s="17" t="n"/>
      <c r="B99" s="35" t="n"/>
      <c r="C99" s="17" t="n"/>
      <c r="D99" s="19" t="n"/>
      <c r="E99" s="17" t="n"/>
      <c r="F99" s="20" t="n"/>
      <c r="G99" s="17" t="n"/>
      <c r="H99" s="21" t="n"/>
      <c r="I99" s="17" t="n"/>
      <c r="J99" s="17" t="n"/>
      <c r="K99" s="37">
        <f>IF(B99="","",B99+Listas!$A$2)</f>
        <v/>
      </c>
      <c r="L99" s="35" t="n"/>
      <c r="M99" s="17" t="n"/>
      <c r="N99" s="21" t="n"/>
      <c r="O99" s="26">
        <f>IF(B99="","",MAX(0,IF(L99="",Listas!$B$2-B99,L99-B99)))</f>
        <v/>
      </c>
      <c r="P99" s="27">
        <f>IF(A99="","",IF(B99="","Incompleto",IF(L99="",IF(Listas!$B$2&gt;K99,"Vencido","Pendiente"),IF(M99="","Completar estado posterior",IF(M99="Reapareció","Seguimiento requerido","Cerrado")))))</f>
        <v/>
      </c>
      <c r="Q99" s="17" t="n"/>
      <c r="S99">
        <f>IFERROR(INDEX(Listas!$A$5:$A$10,ROW()-1),"")</f>
        <v/>
      </c>
      <c r="T99">
        <f>IFERROR(INDEX(Listas!$B$5:$B$8,ROW()-1),"")</f>
        <v/>
      </c>
      <c r="U99">
        <f>IFERROR(INDEX(Listas!$C$5:$C$8,ROW()-1),"")</f>
        <v/>
      </c>
      <c r="V99">
        <f>IFERROR(INDEX(Listas!$D$5:$D$8,ROW()-1),"")</f>
        <v/>
      </c>
      <c r="W99">
        <f>IFERROR(INDEX(Listas!$E$5:$E$8,ROW()-1),"")</f>
        <v/>
      </c>
    </row>
    <row r="100" ht="31" customHeight="1">
      <c r="A100" s="17" t="n"/>
      <c r="B100" s="35" t="n"/>
      <c r="C100" s="17" t="n"/>
      <c r="D100" s="19" t="n"/>
      <c r="E100" s="17" t="n"/>
      <c r="F100" s="20" t="n"/>
      <c r="G100" s="17" t="n"/>
      <c r="H100" s="21" t="n"/>
      <c r="I100" s="17" t="n"/>
      <c r="J100" s="17" t="n"/>
      <c r="K100" s="36">
        <f>IF(B100="","",B100+Listas!$A$2)</f>
        <v/>
      </c>
      <c r="L100" s="35" t="n"/>
      <c r="M100" s="17" t="n"/>
      <c r="N100" s="21" t="n"/>
      <c r="O100" s="23">
        <f>IF(B100="","",MAX(0,IF(L100="",Listas!$B$2-B100,L100-B100)))</f>
        <v/>
      </c>
      <c r="P100" s="24">
        <f>IF(A100="","",IF(B100="","Incompleto",IF(L100="",IF(Listas!$B$2&gt;K100,"Vencido","Pendiente"),IF(M100="","Completar estado posterior",IF(M100="Reapareció","Seguimiento requerido","Cerrado")))))</f>
        <v/>
      </c>
      <c r="Q100" s="17" t="n"/>
      <c r="S100">
        <f>IFERROR(INDEX(Listas!$A$5:$A$10,ROW()-1),"")</f>
        <v/>
      </c>
      <c r="T100">
        <f>IFERROR(INDEX(Listas!$B$5:$B$8,ROW()-1),"")</f>
        <v/>
      </c>
      <c r="U100">
        <f>IFERROR(INDEX(Listas!$C$5:$C$8,ROW()-1),"")</f>
        <v/>
      </c>
      <c r="V100">
        <f>IFERROR(INDEX(Listas!$D$5:$D$8,ROW()-1),"")</f>
        <v/>
      </c>
      <c r="W100">
        <f>IFERROR(INDEX(Listas!$E$5:$E$8,ROW()-1),"")</f>
        <v/>
      </c>
    </row>
    <row r="101" ht="31" customHeight="1">
      <c r="A101" s="17" t="n"/>
      <c r="B101" s="35" t="n"/>
      <c r="C101" s="17" t="n"/>
      <c r="D101" s="19" t="n"/>
      <c r="E101" s="17" t="n"/>
      <c r="F101" s="20" t="n"/>
      <c r="G101" s="17" t="n"/>
      <c r="H101" s="21" t="n"/>
      <c r="I101" s="17" t="n"/>
      <c r="J101" s="17" t="n"/>
      <c r="K101" s="37">
        <f>IF(B101="","",B101+Listas!$A$2)</f>
        <v/>
      </c>
      <c r="L101" s="35" t="n"/>
      <c r="M101" s="17" t="n"/>
      <c r="N101" s="21" t="n"/>
      <c r="O101" s="26">
        <f>IF(B101="","",MAX(0,IF(L101="",Listas!$B$2-B101,L101-B101)))</f>
        <v/>
      </c>
      <c r="P101" s="27">
        <f>IF(A101="","",IF(B101="","Incompleto",IF(L101="",IF(Listas!$B$2&gt;K101,"Vencido","Pendiente"),IF(M101="","Completar estado posterior",IF(M101="Reapareció","Seguimiento requerido","Cerrado")))))</f>
        <v/>
      </c>
      <c r="Q101" s="17" t="n"/>
      <c r="S101">
        <f>IFERROR(INDEX(Listas!$A$5:$A$10,ROW()-1),"")</f>
        <v/>
      </c>
      <c r="T101">
        <f>IFERROR(INDEX(Listas!$B$5:$B$8,ROW()-1),"")</f>
        <v/>
      </c>
      <c r="U101">
        <f>IFERROR(INDEX(Listas!$C$5:$C$8,ROW()-1),"")</f>
        <v/>
      </c>
      <c r="V101">
        <f>IFERROR(INDEX(Listas!$D$5:$D$8,ROW()-1),"")</f>
        <v/>
      </c>
      <c r="W101">
        <f>IFERROR(INDEX(Listas!$E$5:$E$8,ROW()-1),"")</f>
        <v/>
      </c>
    </row>
    <row r="102" ht="31" customHeight="1">
      <c r="A102" s="17" t="n"/>
      <c r="B102" s="35" t="n"/>
      <c r="C102" s="17" t="n"/>
      <c r="D102" s="19" t="n"/>
      <c r="E102" s="17" t="n"/>
      <c r="F102" s="20" t="n"/>
      <c r="G102" s="17" t="n"/>
      <c r="H102" s="21" t="n"/>
      <c r="I102" s="17" t="n"/>
      <c r="J102" s="17" t="n"/>
      <c r="K102" s="36">
        <f>IF(B102="","",B102+Listas!$A$2)</f>
        <v/>
      </c>
      <c r="L102" s="35" t="n"/>
      <c r="M102" s="17" t="n"/>
      <c r="N102" s="21" t="n"/>
      <c r="O102" s="23">
        <f>IF(B102="","",MAX(0,IF(L102="",Listas!$B$2-B102,L102-B102)))</f>
        <v/>
      </c>
      <c r="P102" s="24">
        <f>IF(A102="","",IF(B102="","Incompleto",IF(L102="",IF(Listas!$B$2&gt;K102,"Vencido","Pendiente"),IF(M102="","Completar estado posterior",IF(M102="Reapareció","Seguimiento requerido","Cerrado")))))</f>
        <v/>
      </c>
      <c r="Q102" s="17" t="n"/>
      <c r="S102">
        <f>IFERROR(INDEX(Listas!$A$5:$A$10,ROW()-1),"")</f>
        <v/>
      </c>
      <c r="T102">
        <f>IFERROR(INDEX(Listas!$B$5:$B$8,ROW()-1),"")</f>
        <v/>
      </c>
      <c r="U102">
        <f>IFERROR(INDEX(Listas!$C$5:$C$8,ROW()-1),"")</f>
        <v/>
      </c>
      <c r="V102">
        <f>IFERROR(INDEX(Listas!$D$5:$D$8,ROW()-1),"")</f>
        <v/>
      </c>
      <c r="W102">
        <f>IFERROR(INDEX(Listas!$E$5:$E$8,ROW()-1),"")</f>
        <v/>
      </c>
    </row>
    <row r="103" ht="31" customHeight="1">
      <c r="A103" s="17" t="n"/>
      <c r="B103" s="35" t="n"/>
      <c r="C103" s="17" t="n"/>
      <c r="D103" s="19" t="n"/>
      <c r="E103" s="17" t="n"/>
      <c r="F103" s="20" t="n"/>
      <c r="G103" s="17" t="n"/>
      <c r="H103" s="21" t="n"/>
      <c r="I103" s="17" t="n"/>
      <c r="J103" s="17" t="n"/>
      <c r="K103" s="37">
        <f>IF(B103="","",B103+Listas!$A$2)</f>
        <v/>
      </c>
      <c r="L103" s="35" t="n"/>
      <c r="M103" s="17" t="n"/>
      <c r="N103" s="21" t="n"/>
      <c r="O103" s="26">
        <f>IF(B103="","",MAX(0,IF(L103="",Listas!$B$2-B103,L103-B103)))</f>
        <v/>
      </c>
      <c r="P103" s="27">
        <f>IF(A103="","",IF(B103="","Incompleto",IF(L103="",IF(Listas!$B$2&gt;K103,"Vencido","Pendiente"),IF(M103="","Completar estado posterior",IF(M103="Reapareció","Seguimiento requerido","Cerrado")))))</f>
        <v/>
      </c>
      <c r="Q103" s="17" t="n"/>
      <c r="S103">
        <f>IFERROR(INDEX(Listas!$A$5:$A$10,ROW()-1),"")</f>
        <v/>
      </c>
      <c r="T103">
        <f>IFERROR(INDEX(Listas!$B$5:$B$8,ROW()-1),"")</f>
        <v/>
      </c>
      <c r="U103">
        <f>IFERROR(INDEX(Listas!$C$5:$C$8,ROW()-1),"")</f>
        <v/>
      </c>
      <c r="V103">
        <f>IFERROR(INDEX(Listas!$D$5:$D$8,ROW()-1),"")</f>
        <v/>
      </c>
      <c r="W103">
        <f>IFERROR(INDEX(Listas!$E$5:$E$8,ROW()-1),"")</f>
        <v/>
      </c>
    </row>
    <row r="104" ht="31" customHeight="1">
      <c r="A104" s="17" t="n"/>
      <c r="B104" s="35" t="n"/>
      <c r="C104" s="17" t="n"/>
      <c r="D104" s="19" t="n"/>
      <c r="E104" s="17" t="n"/>
      <c r="F104" s="20" t="n"/>
      <c r="G104" s="17" t="n"/>
      <c r="H104" s="21" t="n"/>
      <c r="I104" s="17" t="n"/>
      <c r="J104" s="17" t="n"/>
      <c r="K104" s="36">
        <f>IF(B104="","",B104+Listas!$A$2)</f>
        <v/>
      </c>
      <c r="L104" s="35" t="n"/>
      <c r="M104" s="17" t="n"/>
      <c r="N104" s="21" t="n"/>
      <c r="O104" s="23">
        <f>IF(B104="","",MAX(0,IF(L104="",Listas!$B$2-B104,L104-B104)))</f>
        <v/>
      </c>
      <c r="P104" s="24">
        <f>IF(A104="","",IF(B104="","Incompleto",IF(L104="",IF(Listas!$B$2&gt;K104,"Vencido","Pendiente"),IF(M104="","Completar estado posterior",IF(M104="Reapareció","Seguimiento requerido","Cerrado")))))</f>
        <v/>
      </c>
      <c r="Q104" s="17" t="n"/>
      <c r="S104">
        <f>IFERROR(INDEX(Listas!$A$5:$A$10,ROW()-1),"")</f>
        <v/>
      </c>
      <c r="T104">
        <f>IFERROR(INDEX(Listas!$B$5:$B$8,ROW()-1),"")</f>
        <v/>
      </c>
      <c r="U104">
        <f>IFERROR(INDEX(Listas!$C$5:$C$8,ROW()-1),"")</f>
        <v/>
      </c>
      <c r="V104">
        <f>IFERROR(INDEX(Listas!$D$5:$D$8,ROW()-1),"")</f>
        <v/>
      </c>
      <c r="W104">
        <f>IFERROR(INDEX(Listas!$E$5:$E$8,ROW()-1),"")</f>
        <v/>
      </c>
    </row>
    <row r="105" ht="31" customHeight="1">
      <c r="A105" s="17" t="n"/>
      <c r="B105" s="35" t="n"/>
      <c r="C105" s="17" t="n"/>
      <c r="D105" s="19" t="n"/>
      <c r="E105" s="17" t="n"/>
      <c r="F105" s="20" t="n"/>
      <c r="G105" s="17" t="n"/>
      <c r="H105" s="21" t="n"/>
      <c r="I105" s="17" t="n"/>
      <c r="J105" s="17" t="n"/>
      <c r="K105" s="37">
        <f>IF(B105="","",B105+Listas!$A$2)</f>
        <v/>
      </c>
      <c r="L105" s="35" t="n"/>
      <c r="M105" s="17" t="n"/>
      <c r="N105" s="21" t="n"/>
      <c r="O105" s="26">
        <f>IF(B105="","",MAX(0,IF(L105="",Listas!$B$2-B105,L105-B105)))</f>
        <v/>
      </c>
      <c r="P105" s="27">
        <f>IF(A105="","",IF(B105="","Incompleto",IF(L105="",IF(Listas!$B$2&gt;K105,"Vencido","Pendiente"),IF(M105="","Completar estado posterior",IF(M105="Reapareció","Seguimiento requerido","Cerrado")))))</f>
        <v/>
      </c>
      <c r="Q105" s="17" t="n"/>
      <c r="S105">
        <f>IFERROR(INDEX(Listas!$A$5:$A$10,ROW()-1),"")</f>
        <v/>
      </c>
      <c r="T105">
        <f>IFERROR(INDEX(Listas!$B$5:$B$8,ROW()-1),"")</f>
        <v/>
      </c>
      <c r="U105">
        <f>IFERROR(INDEX(Listas!$C$5:$C$8,ROW()-1),"")</f>
        <v/>
      </c>
      <c r="V105">
        <f>IFERROR(INDEX(Listas!$D$5:$D$8,ROW()-1),"")</f>
        <v/>
      </c>
      <c r="W105">
        <f>IFERROR(INDEX(Listas!$E$5:$E$8,ROW()-1),"")</f>
        <v/>
      </c>
    </row>
    <row r="106" ht="31" customHeight="1">
      <c r="A106" s="17" t="n"/>
      <c r="B106" s="35" t="n"/>
      <c r="C106" s="17" t="n"/>
      <c r="D106" s="19" t="n"/>
      <c r="E106" s="17" t="n"/>
      <c r="F106" s="20" t="n"/>
      <c r="G106" s="17" t="n"/>
      <c r="H106" s="21" t="n"/>
      <c r="I106" s="17" t="n"/>
      <c r="J106" s="17" t="n"/>
      <c r="K106" s="36">
        <f>IF(B106="","",B106+Listas!$A$2)</f>
        <v/>
      </c>
      <c r="L106" s="35" t="n"/>
      <c r="M106" s="17" t="n"/>
      <c r="N106" s="21" t="n"/>
      <c r="O106" s="23">
        <f>IF(B106="","",MAX(0,IF(L106="",Listas!$B$2-B106,L106-B106)))</f>
        <v/>
      </c>
      <c r="P106" s="24">
        <f>IF(A106="","",IF(B106="","Incompleto",IF(L106="",IF(Listas!$B$2&gt;K106,"Vencido","Pendiente"),IF(M106="","Completar estado posterior",IF(M106="Reapareció","Seguimiento requerido","Cerrado")))))</f>
        <v/>
      </c>
      <c r="Q106" s="17" t="n"/>
      <c r="S106">
        <f>IFERROR(INDEX(Listas!$A$5:$A$10,ROW()-1),"")</f>
        <v/>
      </c>
      <c r="T106">
        <f>IFERROR(INDEX(Listas!$B$5:$B$8,ROW()-1),"")</f>
        <v/>
      </c>
      <c r="U106">
        <f>IFERROR(INDEX(Listas!$C$5:$C$8,ROW()-1),"")</f>
        <v/>
      </c>
      <c r="V106">
        <f>IFERROR(INDEX(Listas!$D$5:$D$8,ROW()-1),"")</f>
        <v/>
      </c>
      <c r="W106">
        <f>IFERROR(INDEX(Listas!$E$5:$E$8,ROW()-1),"")</f>
        <v/>
      </c>
    </row>
    <row r="107" ht="31" customHeight="1">
      <c r="A107" s="17" t="n"/>
      <c r="B107" s="35" t="n"/>
      <c r="C107" s="17" t="n"/>
      <c r="D107" s="19" t="n"/>
      <c r="E107" s="17" t="n"/>
      <c r="F107" s="20" t="n"/>
      <c r="G107" s="17" t="n"/>
      <c r="H107" s="21" t="n"/>
      <c r="I107" s="17" t="n"/>
      <c r="J107" s="17" t="n"/>
      <c r="K107" s="37">
        <f>IF(B107="","",B107+Listas!$A$2)</f>
        <v/>
      </c>
      <c r="L107" s="35" t="n"/>
      <c r="M107" s="17" t="n"/>
      <c r="N107" s="21" t="n"/>
      <c r="O107" s="26">
        <f>IF(B107="","",MAX(0,IF(L107="",Listas!$B$2-B107,L107-B107)))</f>
        <v/>
      </c>
      <c r="P107" s="27">
        <f>IF(A107="","",IF(B107="","Incompleto",IF(L107="",IF(Listas!$B$2&gt;K107,"Vencido","Pendiente"),IF(M107="","Completar estado posterior",IF(M107="Reapareció","Seguimiento requerido","Cerrado")))))</f>
        <v/>
      </c>
      <c r="Q107" s="17" t="n"/>
      <c r="S107">
        <f>IFERROR(INDEX(Listas!$A$5:$A$10,ROW()-1),"")</f>
        <v/>
      </c>
      <c r="T107">
        <f>IFERROR(INDEX(Listas!$B$5:$B$8,ROW()-1),"")</f>
        <v/>
      </c>
      <c r="U107">
        <f>IFERROR(INDEX(Listas!$C$5:$C$8,ROW()-1),"")</f>
        <v/>
      </c>
      <c r="V107">
        <f>IFERROR(INDEX(Listas!$D$5:$D$8,ROW()-1),"")</f>
        <v/>
      </c>
      <c r="W107">
        <f>IFERROR(INDEX(Listas!$E$5:$E$8,ROW()-1),"")</f>
        <v/>
      </c>
    </row>
    <row r="108" ht="31" customHeight="1">
      <c r="A108" s="17" t="n"/>
      <c r="B108" s="35" t="n"/>
      <c r="C108" s="17" t="n"/>
      <c r="D108" s="19" t="n"/>
      <c r="E108" s="17" t="n"/>
      <c r="F108" s="20" t="n"/>
      <c r="G108" s="17" t="n"/>
      <c r="H108" s="21" t="n"/>
      <c r="I108" s="17" t="n"/>
      <c r="J108" s="17" t="n"/>
      <c r="K108" s="36">
        <f>IF(B108="","",B108+Listas!$A$2)</f>
        <v/>
      </c>
      <c r="L108" s="35" t="n"/>
      <c r="M108" s="17" t="n"/>
      <c r="N108" s="21" t="n"/>
      <c r="O108" s="23">
        <f>IF(B108="","",MAX(0,IF(L108="",Listas!$B$2-B108,L108-B108)))</f>
        <v/>
      </c>
      <c r="P108" s="24">
        <f>IF(A108="","",IF(B108="","Incompleto",IF(L108="",IF(Listas!$B$2&gt;K108,"Vencido","Pendiente"),IF(M108="","Completar estado posterior",IF(M108="Reapareció","Seguimiento requerido","Cerrado")))))</f>
        <v/>
      </c>
      <c r="Q108" s="17" t="n"/>
      <c r="S108">
        <f>IFERROR(INDEX(Listas!$A$5:$A$10,ROW()-1),"")</f>
        <v/>
      </c>
      <c r="T108">
        <f>IFERROR(INDEX(Listas!$B$5:$B$8,ROW()-1),"")</f>
        <v/>
      </c>
      <c r="U108">
        <f>IFERROR(INDEX(Listas!$C$5:$C$8,ROW()-1),"")</f>
        <v/>
      </c>
      <c r="V108">
        <f>IFERROR(INDEX(Listas!$D$5:$D$8,ROW()-1),"")</f>
        <v/>
      </c>
      <c r="W108">
        <f>IFERROR(INDEX(Listas!$E$5:$E$8,ROW()-1),"")</f>
        <v/>
      </c>
    </row>
    <row r="109" ht="31" customHeight="1">
      <c r="A109" s="17" t="n"/>
      <c r="B109" s="35" t="n"/>
      <c r="C109" s="17" t="n"/>
      <c r="D109" s="19" t="n"/>
      <c r="E109" s="17" t="n"/>
      <c r="F109" s="20" t="n"/>
      <c r="G109" s="17" t="n"/>
      <c r="H109" s="21" t="n"/>
      <c r="I109" s="17" t="n"/>
      <c r="J109" s="17" t="n"/>
      <c r="K109" s="37">
        <f>IF(B109="","",B109+Listas!$A$2)</f>
        <v/>
      </c>
      <c r="L109" s="35" t="n"/>
      <c r="M109" s="17" t="n"/>
      <c r="N109" s="21" t="n"/>
      <c r="O109" s="26">
        <f>IF(B109="","",MAX(0,IF(L109="",Listas!$B$2-B109,L109-B109)))</f>
        <v/>
      </c>
      <c r="P109" s="27">
        <f>IF(A109="","",IF(B109="","Incompleto",IF(L109="",IF(Listas!$B$2&gt;K109,"Vencido","Pendiente"),IF(M109="","Completar estado posterior",IF(M109="Reapareció","Seguimiento requerido","Cerrado")))))</f>
        <v/>
      </c>
      <c r="Q109" s="17" t="n"/>
      <c r="S109">
        <f>IFERROR(INDEX(Listas!$A$5:$A$10,ROW()-1),"")</f>
        <v/>
      </c>
      <c r="T109">
        <f>IFERROR(INDEX(Listas!$B$5:$B$8,ROW()-1),"")</f>
        <v/>
      </c>
      <c r="U109">
        <f>IFERROR(INDEX(Listas!$C$5:$C$8,ROW()-1),"")</f>
        <v/>
      </c>
      <c r="V109">
        <f>IFERROR(INDEX(Listas!$D$5:$D$8,ROW()-1),"")</f>
        <v/>
      </c>
      <c r="W109">
        <f>IFERROR(INDEX(Listas!$E$5:$E$8,ROW()-1),"")</f>
        <v/>
      </c>
    </row>
    <row r="110" ht="31" customHeight="1">
      <c r="A110" s="17" t="n"/>
      <c r="B110" s="35" t="n"/>
      <c r="C110" s="17" t="n"/>
      <c r="D110" s="19" t="n"/>
      <c r="E110" s="17" t="n"/>
      <c r="F110" s="20" t="n"/>
      <c r="G110" s="17" t="n"/>
      <c r="H110" s="21" t="n"/>
      <c r="I110" s="17" t="n"/>
      <c r="J110" s="17" t="n"/>
      <c r="K110" s="36">
        <f>IF(B110="","",B110+Listas!$A$2)</f>
        <v/>
      </c>
      <c r="L110" s="35" t="n"/>
      <c r="M110" s="17" t="n"/>
      <c r="N110" s="21" t="n"/>
      <c r="O110" s="23">
        <f>IF(B110="","",MAX(0,IF(L110="",Listas!$B$2-B110,L110-B110)))</f>
        <v/>
      </c>
      <c r="P110" s="24">
        <f>IF(A110="","",IF(B110="","Incompleto",IF(L110="",IF(Listas!$B$2&gt;K110,"Vencido","Pendiente"),IF(M110="","Completar estado posterior",IF(M110="Reapareció","Seguimiento requerido","Cerrado")))))</f>
        <v/>
      </c>
      <c r="Q110" s="17" t="n"/>
      <c r="S110">
        <f>IFERROR(INDEX(Listas!$A$5:$A$10,ROW()-1),"")</f>
        <v/>
      </c>
      <c r="T110">
        <f>IFERROR(INDEX(Listas!$B$5:$B$8,ROW()-1),"")</f>
        <v/>
      </c>
      <c r="U110">
        <f>IFERROR(INDEX(Listas!$C$5:$C$8,ROW()-1),"")</f>
        <v/>
      </c>
      <c r="V110">
        <f>IFERROR(INDEX(Listas!$D$5:$D$8,ROW()-1),"")</f>
        <v/>
      </c>
      <c r="W110">
        <f>IFERROR(INDEX(Listas!$E$5:$E$8,ROW()-1),"")</f>
        <v/>
      </c>
    </row>
    <row r="111" ht="31" customHeight="1">
      <c r="A111" s="17" t="n"/>
      <c r="B111" s="35" t="n"/>
      <c r="C111" s="17" t="n"/>
      <c r="D111" s="19" t="n"/>
      <c r="E111" s="17" t="n"/>
      <c r="F111" s="20" t="n"/>
      <c r="G111" s="17" t="n"/>
      <c r="H111" s="21" t="n"/>
      <c r="I111" s="17" t="n"/>
      <c r="J111" s="17" t="n"/>
      <c r="K111" s="37">
        <f>IF(B111="","",B111+Listas!$A$2)</f>
        <v/>
      </c>
      <c r="L111" s="35" t="n"/>
      <c r="M111" s="17" t="n"/>
      <c r="N111" s="21" t="n"/>
      <c r="O111" s="26">
        <f>IF(B111="","",MAX(0,IF(L111="",Listas!$B$2-B111,L111-B111)))</f>
        <v/>
      </c>
      <c r="P111" s="27">
        <f>IF(A111="","",IF(B111="","Incompleto",IF(L111="",IF(Listas!$B$2&gt;K111,"Vencido","Pendiente"),IF(M111="","Completar estado posterior",IF(M111="Reapareció","Seguimiento requerido","Cerrado")))))</f>
        <v/>
      </c>
      <c r="Q111" s="17" t="n"/>
      <c r="S111">
        <f>IFERROR(INDEX(Listas!$A$5:$A$10,ROW()-1),"")</f>
        <v/>
      </c>
      <c r="T111">
        <f>IFERROR(INDEX(Listas!$B$5:$B$8,ROW()-1),"")</f>
        <v/>
      </c>
      <c r="U111">
        <f>IFERROR(INDEX(Listas!$C$5:$C$8,ROW()-1),"")</f>
        <v/>
      </c>
      <c r="V111">
        <f>IFERROR(INDEX(Listas!$D$5:$D$8,ROW()-1),"")</f>
        <v/>
      </c>
      <c r="W111">
        <f>IFERROR(INDEX(Listas!$E$5:$E$8,ROW()-1),"")</f>
        <v/>
      </c>
    </row>
  </sheetData>
  <autoFilter ref="A1:Q111"/>
  <conditionalFormatting sqref="P2:P111">
    <cfRule type="expression" priority="1" dxfId="0" stopIfTrue="1">
      <formula>$P2="Vencido"</formula>
    </cfRule>
    <cfRule type="expression" priority="2" dxfId="1" stopIfTrue="1">
      <formula>$P2="Pendiente"</formula>
    </cfRule>
    <cfRule type="expression" priority="3" dxfId="2" stopIfTrue="1">
      <formula>$P2="Seguimiento requerido"</formula>
    </cfRule>
    <cfRule type="expression" priority="4" dxfId="3" stopIfTrue="1">
      <formula>$P2="Cerrado"</formula>
    </cfRule>
    <cfRule type="expression" priority="5" dxfId="4" stopIfTrue="1">
      <formula>OR($P2="Incompleto",$P2="Completar estado posterior")</formula>
    </cfRule>
  </conditionalFormatting>
  <conditionalFormatting sqref="A2:A111">
    <cfRule type="expression" priority="6" dxfId="0" stopIfTrue="1">
      <formula>AND($A2&lt;&gt;"",COUNTIF($A$2:$A$111,$A2)&gt;1)</formula>
    </cfRule>
  </conditionalFormatting>
  <conditionalFormatting sqref="B2:B111">
    <cfRule type="expression" priority="7" dxfId="4" stopIfTrue="1">
      <formula>AND($A2&lt;&gt;"",$B2="")</formula>
    </cfRule>
    <cfRule type="expression" priority="8" dxfId="4" stopIfTrue="1">
      <formula>AND($B2&lt;&gt;"",$A2="")</formula>
    </cfRule>
  </conditionalFormatting>
  <conditionalFormatting sqref="L2:L111">
    <cfRule type="expression" priority="9" dxfId="0" stopIfTrue="1">
      <formula>AND($L2&lt;&gt;"",$B2&lt;&gt;"",$L2&lt;$B2)</formula>
    </cfRule>
  </conditionalFormatting>
  <dataValidations count="9">
    <dataValidation sqref="E2:E111" showDropDown="0" showInputMessage="1" showErrorMessage="1" allowBlank="0" errorTitle="Sistema no válido" error="Seleccione un sistema del catálogo." promptTitle="Sistema reportado" prompt="Seleccione el sistema anotado en la lectura externa." type="list" errorStyle="stop">
      <formula1>$S$2:$S$7</formula1>
    </dataValidation>
    <dataValidation sqref="G2:G111" showDropDown="0" showInputMessage="0" showErrorMessage="1" allowBlank="0" errorTitle="Estado no válido" error="Seleccione un estado al capturar del catálogo." type="list" errorStyle="stop">
      <formula1>$T$2:$T$5</formula1>
    </dataValidation>
    <dataValidation sqref="I2:I111" showDropDown="0" showInputMessage="0" showErrorMessage="1" allowBlank="0" errorTitle="Testigo no válido" error="Seleccione una opción del catálogo." type="list" errorStyle="stop">
      <formula1>$U$2:$U$5</formula1>
    </dataValidation>
    <dataValidation sqref="J2:J111" showDropDown="0" showInputMessage="0" showErrorMessage="1" allowBlank="0" errorTitle="Seguimiento no válido" error="Seleccione un seguimiento administrativo del catálogo." type="list" errorStyle="stop">
      <formula1>$V$2:$V$5</formula1>
    </dataValidation>
    <dataValidation sqref="M2:M111" showDropDown="0" showInputMessage="0" showErrorMessage="1" allowBlank="0" errorTitle="Estado posterior no válido" error="Seleccione un estado posterior del catálogo." type="list" errorStyle="stop">
      <formula1>$W$2:$W$5</formula1>
    </dataValidation>
    <dataValidation sqref="D2:D111" showDropDown="0" showInputMessage="1" showErrorMessage="1" allowBlank="0" errorTitle="Kilometraje no válido" error="Capture un número entero entre 0 y 2000000." promptTitle="Kilometraje" prompt="Capture solamente números enteros." type="whole" errorStyle="stop" operator="between">
      <formula1>0</formula1>
      <formula2>2000000</formula2>
    </dataValidation>
    <dataValidation sqref="B2:B111" showDropDown="0" showInputMessage="0" showErrorMessage="1" allowBlank="0" errorTitle="Fecha de captura no válida" error="Capture una fecha entre 01/01/2020 y la fecha de revisión del libro." type="date" errorStyle="stop" operator="between">
      <formula1>DATE(2020,1,1)</formula1>
      <formula2>Listas!$B$2</formula2>
    </dataValidation>
    <dataValidation sqref="L2:L111" showDropDown="0" showInputMessage="0" showErrorMessage="1" allowBlank="0" errorTitle="Fecha de verificación no válida" error="La fecha debe estar entre la captura y la revisión del libro, o quedar vacía." type="custom" errorStyle="stop">
      <formula1>OR(L2="",AND(B2&lt;&gt;"",L2&gt;=B2,L2&lt;=Listas!$B$2))</formula1>
    </dataValidation>
    <dataValidation sqref="F2:F111" showDropDown="0" showInputMessage="1" showErrorMessage="1" allowBlank="0" errorTitle="Código OBD no válido" error="Capture cinco caracteres: P, B, C o U y cuatro caracteres hexadecimales." promptTitle="Código OBD" prompt="Capture en mayúsculas el código obtenido por la herramienta externa. La validación revisa la estructura, no su autenticidad ni significado." type="custom" errorStyle="stop">
      <formula1>OR(F2="",AND(LEN(F2)=5,ISNUMBER(SEARCH(LEFT(F2,1),"PBCU")),SUMPRODUCT(--ISNUMBER(SEARCH(MID(UPPER(F2),ROW($1:$4)+1,1),"0123456789ABCDEF")))=4))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25" customWidth="1" min="2" max="2"/>
    <col width="23" customWidth="1" min="3" max="3"/>
    <col width="27" customWidth="1" min="4" max="4"/>
    <col width="24" customWidth="1" min="5" max="5"/>
  </cols>
  <sheetData>
    <row r="1" ht="34" customHeight="1">
      <c r="A1" s="16" t="inlineStr">
        <is>
          <t>Plazo de verificación (días)</t>
        </is>
      </c>
      <c r="B1" s="16" t="inlineStr">
        <is>
          <t>Fecha de revisión del libro</t>
        </is>
      </c>
    </row>
    <row r="2">
      <c r="A2" s="28" t="n">
        <v>7</v>
      </c>
      <c r="B2" s="38" t="n">
        <v>46275</v>
      </c>
    </row>
    <row r="3"/>
    <row r="4" ht="34" customHeight="1">
      <c r="A4" s="3" t="inlineStr">
        <is>
          <t>Sistemas reportados</t>
        </is>
      </c>
      <c r="B4" s="3" t="inlineStr">
        <is>
          <t>Estados al capturar</t>
        </is>
      </c>
      <c r="C4" s="3" t="inlineStr">
        <is>
          <t>Testigos reportados</t>
        </is>
      </c>
      <c r="D4" s="3" t="inlineStr">
        <is>
          <t>Seguimientos acordados</t>
        </is>
      </c>
      <c r="E4" s="3" t="inlineStr">
        <is>
          <t>Estados posteriores</t>
        </is>
      </c>
    </row>
    <row r="5">
      <c r="A5" s="21" t="inlineStr">
        <is>
          <t>Motor</t>
        </is>
      </c>
      <c r="B5" s="21" t="inlineStr">
        <is>
          <t>Activo</t>
        </is>
      </c>
      <c r="C5" s="21" t="inlineStr">
        <is>
          <t>Encendido</t>
        </is>
      </c>
      <c r="D5" s="21" t="inlineStr">
        <is>
          <t>Registrar solamente</t>
        </is>
      </c>
      <c r="E5" s="21" t="inlineStr">
        <is>
          <t>No reapareció</t>
        </is>
      </c>
    </row>
    <row r="6">
      <c r="A6" s="21" t="inlineStr">
        <is>
          <t>Transmisión</t>
        </is>
      </c>
      <c r="B6" s="21" t="inlineStr">
        <is>
          <t>Pendiente</t>
        </is>
      </c>
      <c r="C6" s="21" t="inlineStr">
        <is>
          <t>Apagado</t>
        </is>
      </c>
      <c r="D6" s="21" t="inlineStr">
        <is>
          <t>Programar verificación</t>
        </is>
      </c>
      <c r="E6" s="21" t="inlineStr">
        <is>
          <t>Reapareció</t>
        </is>
      </c>
    </row>
    <row r="7">
      <c r="A7" s="21" t="inlineStr">
        <is>
          <t>Frenos</t>
        </is>
      </c>
      <c r="B7" s="21" t="inlineStr">
        <is>
          <t>Permanente</t>
        </is>
      </c>
      <c r="C7" s="21" t="inlineStr">
        <is>
          <t>Intermitente</t>
        </is>
      </c>
      <c r="D7" s="21" t="inlineStr">
        <is>
          <t>Verificación realizada</t>
        </is>
      </c>
      <c r="E7" s="21" t="inlineStr">
        <is>
          <t>No concluyente</t>
        </is>
      </c>
    </row>
    <row r="8">
      <c r="A8" s="21" t="inlineStr">
        <is>
          <t>Carrocería</t>
        </is>
      </c>
      <c r="B8" s="21" t="inlineStr">
        <is>
          <t>No determinado</t>
        </is>
      </c>
      <c r="C8" s="21" t="inlineStr">
        <is>
          <t>No informado</t>
        </is>
      </c>
      <c r="D8" s="21" t="inlineStr">
        <is>
          <t>Cancelado</t>
        </is>
      </c>
      <c r="E8" s="21" t="inlineStr">
        <is>
          <t>No verificado</t>
        </is>
      </c>
    </row>
    <row r="9">
      <c r="A9" s="21" t="inlineStr">
        <is>
          <t>Red de comunicación</t>
        </is>
      </c>
    </row>
    <row r="10">
      <c r="A10" s="21" t="inlineStr">
        <is>
          <t>Otro</t>
        </is>
      </c>
    </row>
    <row r="11"/>
    <row r="12">
      <c r="A12" s="13" t="inlineStr">
        <is>
          <t>Alcance administrativo</t>
        </is>
      </c>
    </row>
    <row r="13" ht="52" customHeight="1">
      <c r="A13" s="30" t="inlineStr">
        <is>
          <t>El plazo y la fecha de revisión son supuestos editables para control interno; no representan una tarifa, norma, obligación contractual ni garantía de cumplimiento.</t>
        </is>
      </c>
    </row>
    <row r="14" ht="42" customHeight="1">
      <c r="A14" s="30" t="inlineStr">
        <is>
          <t>Los catálogos alimentan las listas desplegables del registro. Los ejemplos del libro son completamente ficticios.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 administrativa ficticia</dc:creator>
  <dc:title xmlns:dc="http://purl.org/dc/elements/1.1/">Registro administrativo de códigos OBD</dc:title>
  <dc:subject xmlns:dc="http://purl.org/dc/elements/1.1/">Seguimiento administrativo de lecturas OBD capturadas manualmente</dc:subject>
  <dcterms:created xmlns:dcterms="http://purl.org/dc/terms/" xmlns:xsi="http://www.w3.org/2001/XMLSchema-instance" xsi:type="dcterms:W3CDTF">2026-09-10T07:42:05Z</dcterms:created>
  <dcterms:modified xmlns:dcterms="http://purl.org/dc/terms/" xmlns:xsi="http://www.w3.org/2001/XMLSchema-instance" xsi:type="dcterms:W3CDTF">2026-09-10T07:42:06+00:00Z</dcterms:modified>
</cp:coreProperties>
</file>