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figuración" sheetId="2" state="visible" r:id="rId2"/>
    <sheet xmlns:r="http://schemas.openxmlformats.org/officeDocument/2006/relationships" name="Unidades" sheetId="3" state="visible" r:id="rId3"/>
    <sheet xmlns:r="http://schemas.openxmlformats.org/officeDocument/2006/relationships" name="Recordatorios" sheetId="4" state="visible" r:id="rId4"/>
  </sheets>
  <definedNames>
    <definedName name="_xlnm._FilterDatabase" localSheetId="2" hidden="1">'Unidades'!$A$1:$H$151</definedName>
    <definedName name="_xlnm._FilterDatabase" localSheetId="3" hidden="1">'Recordatorios'!$A$1:$S$201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63442"/>
      <sz val="10"/>
    </font>
    <font>
      <name val="Aptos"/>
      <color rgb="00263442"/>
      <sz val="10"/>
    </font>
    <font>
      <name val="Aptos"/>
      <i val="1"/>
      <color rgb="00596773"/>
      <sz val="9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BD3A24"/>
      </patternFill>
    </fill>
    <fill>
      <patternFill patternType="solid">
        <fgColor rgb="00FFF0AE"/>
      </patternFill>
    </fill>
    <fill>
      <patternFill patternType="solid">
        <fgColor rgb="000E7C86"/>
      </patternFill>
    </fill>
    <fill>
      <patternFill patternType="solid">
        <fgColor rgb="00F3F6F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1" fontId="3" fillId="8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3" fontId="3" fillId="7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" fontId="3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3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3" fontId="4" fillId="7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top" wrapText="1"/>
    </xf>
    <xf numFmtId="164" fontId="4" fillId="8" borderId="1" applyAlignment="1" pivotButton="0" quotePrefix="0" xfId="0">
      <alignment horizontal="right" vertical="center"/>
    </xf>
    <xf numFmtId="3" fontId="4" fillId="8" borderId="1" applyAlignment="1" pivotButton="0" quotePrefix="0" xfId="0">
      <alignment horizontal="right" vertical="center"/>
    </xf>
    <xf numFmtId="1" fontId="4" fillId="8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263442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F05A28"/>
        </patternFill>
      </fill>
    </dxf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E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3" customWidth="1" min="2" max="2"/>
    <col width="3" customWidth="1" min="3" max="3"/>
    <col width="31" customWidth="1" min="4" max="4"/>
    <col width="18" customWidth="1" min="5" max="5"/>
  </cols>
  <sheetData>
    <row r="1" ht="28" customHeight="1">
      <c r="A1" s="1" t="inlineStr">
        <is>
          <t>Resumen operativo de recordatorios — datos ficticios</t>
        </is>
      </c>
      <c r="B1" s="43" t="n"/>
      <c r="C1" s="43" t="n"/>
      <c r="D1" s="43" t="n"/>
      <c r="E1" s="44" t="n"/>
    </row>
    <row r="2"/>
    <row r="3">
      <c r="A3" s="2" t="inlineStr">
        <is>
          <t>Estado</t>
        </is>
      </c>
      <c r="B3" s="2" t="inlineStr">
        <is>
          <t>Cantidad</t>
        </is>
      </c>
      <c r="D3" s="2" t="inlineStr">
        <is>
          <t>Parámetro operativo</t>
        </is>
      </c>
      <c r="E3" s="2" t="inlineStr">
        <is>
          <t>Valor</t>
        </is>
      </c>
    </row>
    <row r="4">
      <c r="A4" s="3" t="inlineStr">
        <is>
          <t>Vencido</t>
        </is>
      </c>
      <c r="B4" s="4">
        <f>'Configuración'!$B$8</f>
        <v/>
      </c>
      <c r="D4" s="5" t="inlineStr">
        <is>
          <t>Fecha de evaluación</t>
        </is>
      </c>
      <c r="E4" s="6">
        <f>'Configuración'!$B$2</f>
        <v/>
      </c>
    </row>
    <row r="5">
      <c r="A5" s="7" t="inlineStr">
        <is>
          <t>Próximo</t>
        </is>
      </c>
      <c r="B5" s="8">
        <f>'Configuración'!$B$9</f>
        <v/>
      </c>
      <c r="D5" s="9" t="inlineStr">
        <is>
          <t>Anticipación en días</t>
        </is>
      </c>
      <c r="E5" s="10">
        <f>'Configuración'!$B$3</f>
        <v/>
      </c>
    </row>
    <row r="6">
      <c r="A6" s="11" t="inlineStr">
        <is>
          <t>Incompleto</t>
        </is>
      </c>
      <c r="B6" s="12">
        <f>'Configuración'!$B$10</f>
        <v/>
      </c>
      <c r="D6" s="5" t="inlineStr">
        <is>
          <t>Anticipación en km</t>
        </is>
      </c>
      <c r="E6" s="13">
        <f>'Configuración'!$B$4</f>
        <v/>
      </c>
    </row>
    <row r="7">
      <c r="A7" s="14" t="inlineStr">
        <is>
          <t>Vigente</t>
        </is>
      </c>
      <c r="B7" s="15">
        <f>'Configuración'!$B$11</f>
        <v/>
      </c>
      <c r="D7" s="9" t="inlineStr">
        <is>
          <t>Máxima antigüedad de lectura</t>
        </is>
      </c>
      <c r="E7" s="10">
        <f>'Configuración'!$B$5</f>
        <v/>
      </c>
    </row>
    <row r="8"/>
    <row r="9">
      <c r="A9" s="16" t="inlineStr">
        <is>
          <t>Lecturas desactualizadas</t>
        </is>
      </c>
      <c r="B9" s="17">
        <f>'Configuración'!$B$12</f>
        <v/>
      </c>
      <c r="D9" s="16" t="inlineStr">
        <is>
          <t>Gestiones pendientes</t>
        </is>
      </c>
      <c r="E9" s="17">
        <f>COUNTIFS(Recordatorios!$A$2:$A$201,"&lt;&gt;",Recordatorios!$Q$2:$Q$201,"Pendiente")</f>
        <v/>
      </c>
    </row>
    <row r="10"/>
    <row r="11" ht="48" customHeight="1">
      <c r="A11" s="16" t="inlineStr">
        <is>
          <t>Uso</t>
        </is>
      </c>
      <c r="B11" s="18" t="inlineStr">
        <is>
          <t>Filtra Recordatorios por Estado y Gestión para identificar avisos que deben prepararse o revisarse.</t>
        </is>
      </c>
    </row>
    <row r="12" ht="48" customHeight="1">
      <c r="A12" s="19" t="inlineStr">
        <is>
          <t>Privacidad</t>
        </is>
      </c>
      <c r="B12" s="20" t="inlineStr">
        <is>
          <t>No captures nombres, teléfonos ni otros datos personales. Los ejemplos y las unidades de este libro son ficticios.</t>
        </is>
      </c>
    </row>
    <row r="13" ht="48" customHeight="1">
      <c r="A13" s="16" t="inlineStr">
        <is>
          <t>Alcance</t>
        </is>
      </c>
      <c r="B13" s="18" t="inlineStr">
        <is>
          <t>El libro no envía mensajes, no agenda automáticamente y no sustituye el manual de mantenimiento.</t>
        </is>
      </c>
    </row>
    <row r="14" ht="48" customHeight="1">
      <c r="A14" s="19" t="inlineStr">
        <is>
          <t>Actualización</t>
        </is>
      </c>
      <c r="B14" s="20" t="inlineStr">
        <is>
          <t>La fecha de evaluación se modifica manualmente en Configuración; no existe sincronización en tiempo real.</t>
        </is>
      </c>
    </row>
    <row r="15" ht="48" customHeight="1">
      <c r="A15" s="16" t="inlineStr">
        <is>
          <t>Intervalos</t>
        </is>
      </c>
      <c r="B15" s="18" t="inlineStr">
        <is>
          <t>Los intervalos son parámetros operativos del taller y no constituyen recomendaciones técnicas ni garantía de cumplimiento.</t>
        </is>
      </c>
    </row>
  </sheetData>
  <mergeCells count="1">
    <mergeCell ref="A1:E1"/>
  </mergeCells>
  <conditionalFormatting sqref="B9">
    <cfRule type="expression" priority="1" dxfId="0">
      <formula>B9&gt;0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F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3" customWidth="1" min="3" max="3"/>
    <col width="22" customWidth="1" min="4" max="4"/>
    <col width="14" customWidth="1" min="5" max="5"/>
    <col width="31" customWidth="1" min="6" max="6"/>
  </cols>
  <sheetData>
    <row r="1" ht="28" customHeight="1">
      <c r="A1" s="1" t="inlineStr">
        <is>
          <t>Configuración operativa del recordatorio de servicio</t>
        </is>
      </c>
      <c r="B1" s="43" t="n"/>
      <c r="C1" s="43" t="n"/>
      <c r="D1" s="43" t="n"/>
      <c r="E1" s="43" t="n"/>
      <c r="F1" s="44" t="n"/>
    </row>
    <row r="2">
      <c r="A2" s="16" t="inlineStr">
        <is>
          <t>Fecha de evaluación</t>
        </is>
      </c>
      <c r="B2" s="21" t="n">
        <v>46274</v>
      </c>
      <c r="D2" s="2" t="inlineStr">
        <is>
          <t>Catálogo editable</t>
        </is>
      </c>
      <c r="E2" s="22" t="inlineStr">
        <is>
          <t>Servicio 1</t>
        </is>
      </c>
      <c r="F2" s="23" t="inlineStr">
        <is>
          <t>Cambio de aceite</t>
        </is>
      </c>
    </row>
    <row r="3">
      <c r="A3" s="19" t="inlineStr">
        <is>
          <t>Anticipación en días</t>
        </is>
      </c>
      <c r="B3" s="8" t="n">
        <v>30</v>
      </c>
      <c r="E3" s="24" t="inlineStr">
        <is>
          <t>Servicio 2</t>
        </is>
      </c>
      <c r="F3" s="23" t="inlineStr">
        <is>
          <t>Rotación de llantas</t>
        </is>
      </c>
    </row>
    <row r="4">
      <c r="A4" s="16" t="inlineStr">
        <is>
          <t>Anticipación en km</t>
        </is>
      </c>
      <c r="B4" s="25" t="n">
        <v>1000</v>
      </c>
      <c r="E4" s="22" t="inlineStr">
        <is>
          <t>Servicio 3</t>
        </is>
      </c>
      <c r="F4" s="23" t="inlineStr">
        <is>
          <t>Revisión de frenos</t>
        </is>
      </c>
    </row>
    <row r="5">
      <c r="A5" s="19" t="inlineStr">
        <is>
          <t>Máxima antigüedad de lectura</t>
        </is>
      </c>
      <c r="B5" s="8" t="n">
        <v>30</v>
      </c>
      <c r="E5" s="24" t="inlineStr">
        <is>
          <t>Servicio 4</t>
        </is>
      </c>
      <c r="F5" s="23" t="inlineStr">
        <is>
          <t>Afinación</t>
        </is>
      </c>
    </row>
    <row r="6">
      <c r="E6" s="22" t="inlineStr">
        <is>
          <t>Servicio 5</t>
        </is>
      </c>
      <c r="F6" s="23" t="inlineStr">
        <is>
          <t>Cambio de filtros</t>
        </is>
      </c>
    </row>
    <row r="7">
      <c r="A7" s="2" t="inlineStr">
        <is>
          <t>Indicador</t>
        </is>
      </c>
      <c r="B7" s="2" t="inlineStr">
        <is>
          <t>Cantidad</t>
        </is>
      </c>
      <c r="E7" s="24" t="inlineStr">
        <is>
          <t>Servicio 6</t>
        </is>
      </c>
      <c r="F7" s="23" t="inlineStr">
        <is>
          <t>Inspección de suspensión</t>
        </is>
      </c>
    </row>
    <row r="8">
      <c r="A8" s="5" t="inlineStr">
        <is>
          <t>Recordatorios vencidos</t>
        </is>
      </c>
      <c r="B8" s="17">
        <f>COUNTIF(Recordatorios!$O$2:$O$201,"Vencido")</f>
        <v/>
      </c>
      <c r="E8" s="22" t="inlineStr">
        <is>
          <t>Servicio 7</t>
        </is>
      </c>
      <c r="F8" s="23" t="inlineStr">
        <is>
          <t>Revisión de batería</t>
        </is>
      </c>
    </row>
    <row r="9">
      <c r="A9" s="9" t="inlineStr">
        <is>
          <t>Recordatorios próximos</t>
        </is>
      </c>
      <c r="B9" s="10">
        <f>COUNTIF(Recordatorios!$O$2:$O$201,"Próximo")</f>
        <v/>
      </c>
      <c r="E9" s="24" t="inlineStr">
        <is>
          <t>Servicio 8</t>
        </is>
      </c>
      <c r="F9" s="23" t="inlineStr">
        <is>
          <t>Verificación de niveles</t>
        </is>
      </c>
    </row>
    <row r="10">
      <c r="A10" s="5" t="inlineStr">
        <is>
          <t>Recordatorios incompletos</t>
        </is>
      </c>
      <c r="B10" s="17">
        <f>COUNTIF(Recordatorios!$O$2:$O$201,"Incompleto")</f>
        <v/>
      </c>
      <c r="E10" s="22" t="inlineStr">
        <is>
          <t>Servicio 9</t>
        </is>
      </c>
      <c r="F10" s="23" t="inlineStr">
        <is>
          <t>Servicio interno especial</t>
        </is>
      </c>
    </row>
    <row r="11">
      <c r="A11" s="9" t="inlineStr">
        <is>
          <t>Recordatorios vigentes</t>
        </is>
      </c>
      <c r="B11" s="10">
        <f>COUNTIF(Recordatorios!$O$2:$O$201,"Vigente")</f>
        <v/>
      </c>
    </row>
    <row r="12">
      <c r="A12" s="5" t="inlineStr">
        <is>
          <t>Lecturas de kilometraje desactualizadas</t>
        </is>
      </c>
      <c r="B12" s="17">
        <f>COUNTIFS(Unidades!$G$2:$G$151,"&lt;&gt;",Unidades!$G$2:$G$151,"&lt;"&amp;($B$2-$B$5))</f>
        <v/>
      </c>
    </row>
    <row r="13"/>
    <row r="14" ht="40" customHeight="1">
      <c r="A14" s="16" t="inlineStr">
        <is>
          <t>Alcance de parámetros</t>
        </is>
      </c>
      <c r="B14" s="18" t="inlineStr">
        <is>
          <t>Las anticipaciones y los intervalos son supuestos modificables definidos por el taller.</t>
        </is>
      </c>
    </row>
    <row r="15" ht="40" customHeight="1">
      <c r="A15" s="19" t="inlineStr">
        <is>
          <t>Actualización manual</t>
        </is>
      </c>
      <c r="B15" s="20" t="inlineStr">
        <is>
          <t>Modifica B2 para evaluar otra fecha. Los resultados se recalculan al abrir el archivo en Excel.</t>
        </is>
      </c>
    </row>
    <row r="16" ht="40" customHeight="1">
      <c r="A16" s="16" t="inlineStr">
        <is>
          <t>Datos permitidos</t>
        </is>
      </c>
      <c r="B16" s="18" t="inlineStr">
        <is>
          <t>Usa solamente claves y alias internos ficticios; no captures datos personales.</t>
        </is>
      </c>
    </row>
  </sheetData>
  <mergeCells count="1">
    <mergeCell ref="A1:F1"/>
  </mergeCells>
  <conditionalFormatting sqref="B8">
    <cfRule type="expression" priority="1" dxfId="0">
      <formula>B8&gt;0</formula>
    </cfRule>
  </conditionalFormatting>
  <conditionalFormatting sqref="B9">
    <cfRule type="expression" priority="2" dxfId="1">
      <formula>B9&gt;0</formula>
    </cfRule>
  </conditionalFormatting>
  <conditionalFormatting sqref="B10">
    <cfRule type="expression" priority="3" dxfId="2">
      <formula>B10&gt;0</formula>
    </cfRule>
  </conditionalFormatting>
  <conditionalFormatting sqref="B11">
    <cfRule type="expression" priority="4" dxfId="3">
      <formula>B11&gt;0</formula>
    </cfRule>
  </conditionalFormatting>
  <conditionalFormatting sqref="B12">
    <cfRule type="expression" priority="5" dxfId="0">
      <formula>B12&gt;0</formula>
    </cfRule>
  </conditionalFormatting>
  <dataValidations count="4">
    <dataValidation sqref="B2" showDropDown="0" showInputMessage="1" showErrorMessage="1" allowBlank="0" errorTitle="Fecha no válida" error="Captura una fecha válida entre 01/01/2000 y 31/12/2100." promptTitle="Fecha de evaluación" prompt="Fecha manual usada para evaluar los recordatorios." type="date" operator="between">
      <formula1>DATE(2000,1,1)</formula1>
      <formula2>DATE(2100,12,31)</formula2>
    </dataValidation>
    <dataValidation sqref="B3" showDropDown="0" showInputMessage="0" showErrorMessage="1" allowBlank="0" errorTitle="Anticipación no válida" error="Captura un número entero entre 0 y 365." type="whole" operator="between">
      <formula1>0</formula1>
      <formula2>365</formula2>
    </dataValidation>
    <dataValidation sqref="B4" showDropDown="0" showInputMessage="0" showErrorMessage="1" allowBlank="0" errorTitle="Kilometraje no válido" error="Captura un kilometraje entero entre 0 y 100000." type="whole" operator="between">
      <formula1>0</formula1>
      <formula2>100000</formula2>
    </dataValidation>
    <dataValidation sqref="B5" showDropDown="0" showInputMessage="0" showErrorMessage="1" allowBlank="0" errorTitle="Antigüedad no válida" error="Captura un número entero entre 0 y 365." type="whole" operator="between">
      <formula1>0</formula1>
      <formula2>365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H1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4" customWidth="1" min="3" max="3"/>
    <col width="22" customWidth="1" min="4" max="4"/>
    <col width="10" customWidth="1" min="5" max="5"/>
    <col width="18" customWidth="1" min="6" max="6"/>
    <col width="17" customWidth="1" min="7" max="7"/>
    <col width="11" customWidth="1" min="8" max="8"/>
  </cols>
  <sheetData>
    <row r="1" ht="38" customHeight="1">
      <c r="A1" s="26" t="inlineStr">
        <is>
          <t>ID de unidad</t>
        </is>
      </c>
      <c r="B1" s="26" t="inlineStr">
        <is>
          <t>Alias interno</t>
        </is>
      </c>
      <c r="C1" s="26" t="inlineStr">
        <is>
          <t>Marca</t>
        </is>
      </c>
      <c r="D1" s="26" t="inlineStr">
        <is>
          <t>Modelo</t>
        </is>
      </c>
      <c r="E1" s="26" t="inlineStr">
        <is>
          <t>Año</t>
        </is>
      </c>
      <c r="F1" s="26" t="inlineStr">
        <is>
          <t>Kilometraje actual</t>
        </is>
      </c>
      <c r="G1" s="26" t="inlineStr">
        <is>
          <t>Fecha de lectura</t>
        </is>
      </c>
      <c r="H1" s="26" t="inlineStr">
        <is>
          <t>Activa</t>
        </is>
      </c>
    </row>
    <row r="2" ht="21" customHeight="1">
      <c r="A2" s="27" t="inlineStr">
        <is>
          <t>U-001</t>
        </is>
      </c>
      <c r="B2" s="23" t="inlineStr">
        <is>
          <t>Alba</t>
        </is>
      </c>
      <c r="C2" s="23" t="inlineStr">
        <is>
          <t>Marca ficticia Nébula</t>
        </is>
      </c>
      <c r="D2" s="23" t="inlineStr">
        <is>
          <t>Modelo ficticio A1</t>
        </is>
      </c>
      <c r="E2" s="28" t="n">
        <v>2021</v>
      </c>
      <c r="F2" s="29" t="n">
        <v>78500</v>
      </c>
      <c r="G2" s="30" t="n">
        <v>46270</v>
      </c>
      <c r="H2" s="27" t="inlineStr">
        <is>
          <t>Sí</t>
        </is>
      </c>
    </row>
    <row r="3" ht="21" customHeight="1">
      <c r="A3" s="27" t="inlineStr">
        <is>
          <t>U-002</t>
        </is>
      </c>
      <c r="B3" s="23" t="inlineStr">
        <is>
          <t>Bruma</t>
        </is>
      </c>
      <c r="C3" s="23" t="inlineStr">
        <is>
          <t>Marca ficticia Orión</t>
        </is>
      </c>
      <c r="D3" s="23" t="inlineStr">
        <is>
          <t>Modelo ficticio B2</t>
        </is>
      </c>
      <c r="E3" s="28" t="n">
        <v>2019</v>
      </c>
      <c r="F3" s="29" t="n">
        <v>42200</v>
      </c>
      <c r="G3" s="30" t="n">
        <v>46273</v>
      </c>
      <c r="H3" s="27" t="inlineStr">
        <is>
          <t>Sí</t>
        </is>
      </c>
    </row>
    <row r="4" ht="21" customHeight="1">
      <c r="A4" s="27" t="inlineStr">
        <is>
          <t>U-003</t>
        </is>
      </c>
      <c r="B4" s="23" t="inlineStr">
        <is>
          <t>Cobalto</t>
        </is>
      </c>
      <c r="C4" s="23" t="inlineStr">
        <is>
          <t>Marca ficticia Lumen</t>
        </is>
      </c>
      <c r="D4" s="23" t="inlineStr">
        <is>
          <t>Modelo ficticio C3</t>
        </is>
      </c>
      <c r="E4" s="28" t="n">
        <v>2018</v>
      </c>
      <c r="F4" s="29" t="n">
        <v>121000</v>
      </c>
      <c r="G4" s="30" t="n">
        <v>46235</v>
      </c>
      <c r="H4" s="27" t="inlineStr">
        <is>
          <t>Sí</t>
        </is>
      </c>
    </row>
    <row r="5" ht="21" customHeight="1">
      <c r="A5" s="27" t="inlineStr">
        <is>
          <t>U-004</t>
        </is>
      </c>
      <c r="B5" s="23" t="inlineStr">
        <is>
          <t>Delta</t>
        </is>
      </c>
      <c r="C5" s="23" t="inlineStr">
        <is>
          <t>Marca ficticia Prisma</t>
        </is>
      </c>
      <c r="D5" s="23" t="inlineStr">
        <is>
          <t>Modelo ficticio D4</t>
        </is>
      </c>
      <c r="E5" s="28" t="n">
        <v>2024</v>
      </c>
      <c r="F5" s="29" t="n">
        <v>18500</v>
      </c>
      <c r="G5" s="30" t="n">
        <v>46271</v>
      </c>
      <c r="H5" s="27" t="inlineStr">
        <is>
          <t>Sí</t>
        </is>
      </c>
    </row>
    <row r="6" ht="21" customHeight="1">
      <c r="A6" s="27" t="inlineStr">
        <is>
          <t>U-005</t>
        </is>
      </c>
      <c r="B6" s="23" t="inlineStr">
        <is>
          <t>Eco</t>
        </is>
      </c>
      <c r="C6" s="23" t="inlineStr">
        <is>
          <t>Marca ficticia Boreal</t>
        </is>
      </c>
      <c r="D6" s="23" t="inlineStr">
        <is>
          <t>Modelo ficticio E5</t>
        </is>
      </c>
      <c r="E6" s="28" t="n">
        <v>2020</v>
      </c>
      <c r="F6" s="29" t="n">
        <v>65000</v>
      </c>
      <c r="G6" s="30" t="n">
        <v>46266</v>
      </c>
      <c r="H6" s="27" t="inlineStr">
        <is>
          <t>Sí</t>
        </is>
      </c>
    </row>
    <row r="7" ht="21" customHeight="1">
      <c r="A7" s="27" t="inlineStr">
        <is>
          <t>U-006</t>
        </is>
      </c>
      <c r="B7" s="23" t="inlineStr">
        <is>
          <t>Faro</t>
        </is>
      </c>
      <c r="C7" s="23" t="inlineStr">
        <is>
          <t>Marca ficticia Nébula</t>
        </is>
      </c>
      <c r="D7" s="23" t="inlineStr">
        <is>
          <t>Modelo ficticio F6</t>
        </is>
      </c>
      <c r="E7" s="28" t="n">
        <v>2017</v>
      </c>
      <c r="F7" s="29" t="n">
        <v>90200</v>
      </c>
      <c r="G7" s="30" t="n">
        <v>46267</v>
      </c>
      <c r="H7" s="27" t="inlineStr">
        <is>
          <t>Sí</t>
        </is>
      </c>
    </row>
    <row r="8" ht="21" customHeight="1">
      <c r="A8" s="27" t="inlineStr">
        <is>
          <t>U-007</t>
        </is>
      </c>
      <c r="B8" s="23" t="inlineStr">
        <is>
          <t>Granizo</t>
        </is>
      </c>
      <c r="C8" s="23" t="inlineStr">
        <is>
          <t>Marca ficticia Orión</t>
        </is>
      </c>
      <c r="D8" s="23" t="inlineStr">
        <is>
          <t>Modelo ficticio G7</t>
        </is>
      </c>
      <c r="E8" s="28" t="n">
        <v>2022</v>
      </c>
      <c r="F8" s="29" t="n">
        <v>33350</v>
      </c>
      <c r="G8" s="30" t="n">
        <v>46272</v>
      </c>
      <c r="H8" s="27" t="inlineStr">
        <is>
          <t>Sí</t>
        </is>
      </c>
    </row>
    <row r="9" ht="21" customHeight="1">
      <c r="A9" s="27" t="inlineStr">
        <is>
          <t>U-008</t>
        </is>
      </c>
      <c r="B9" s="23" t="inlineStr">
        <is>
          <t>Horizonte</t>
        </is>
      </c>
      <c r="C9" s="23" t="inlineStr">
        <is>
          <t>Marca ficticia Lumen</t>
        </is>
      </c>
      <c r="D9" s="23" t="inlineStr">
        <is>
          <t>Modelo ficticio H8</t>
        </is>
      </c>
      <c r="E9" s="28" t="n">
        <v>2016</v>
      </c>
      <c r="F9" s="29" t="n">
        <v>150500</v>
      </c>
      <c r="G9" s="30" t="n">
        <v>46273</v>
      </c>
      <c r="H9" s="27" t="inlineStr">
        <is>
          <t>Sí</t>
        </is>
      </c>
    </row>
    <row r="10" ht="21" customHeight="1">
      <c r="A10" s="27" t="inlineStr">
        <is>
          <t>U-009</t>
        </is>
      </c>
      <c r="B10" s="23" t="inlineStr">
        <is>
          <t>Iris</t>
        </is>
      </c>
      <c r="C10" s="23" t="inlineStr">
        <is>
          <t>Marca ficticia Prisma</t>
        </is>
      </c>
      <c r="D10" s="23" t="inlineStr">
        <is>
          <t>Modelo ficticio I9</t>
        </is>
      </c>
      <c r="E10" s="28" t="n">
        <v>2026</v>
      </c>
      <c r="F10" s="29" t="n">
        <v>10000</v>
      </c>
      <c r="G10" s="30" t="n">
        <v>46274</v>
      </c>
      <c r="H10" s="27" t="inlineStr">
        <is>
          <t>Sí</t>
        </is>
      </c>
    </row>
    <row r="11" ht="21" customHeight="1">
      <c r="A11" s="27" t="inlineStr">
        <is>
          <t>U-010</t>
        </is>
      </c>
      <c r="B11" s="23" t="inlineStr">
        <is>
          <t>Jade</t>
        </is>
      </c>
      <c r="C11" s="23" t="inlineStr">
        <is>
          <t>Marca ficticia Boreal</t>
        </is>
      </c>
      <c r="D11" s="23" t="inlineStr">
        <is>
          <t>Modelo ficticio J10</t>
        </is>
      </c>
      <c r="E11" s="28" t="n">
        <v>2020</v>
      </c>
      <c r="F11" s="29" t="n"/>
      <c r="G11" s="30" t="n">
        <v>46270</v>
      </c>
      <c r="H11" s="27" t="inlineStr">
        <is>
          <t>Sí</t>
        </is>
      </c>
    </row>
    <row r="12" ht="21" customHeight="1">
      <c r="A12" s="27" t="n"/>
      <c r="B12" s="23" t="n"/>
      <c r="C12" s="23" t="n"/>
      <c r="D12" s="23" t="n"/>
      <c r="E12" s="28" t="n"/>
      <c r="F12" s="29" t="n"/>
      <c r="G12" s="30" t="n"/>
      <c r="H12" s="27" t="n"/>
    </row>
    <row r="13" ht="21" customHeight="1">
      <c r="A13" s="27" t="n"/>
      <c r="B13" s="23" t="n"/>
      <c r="C13" s="23" t="n"/>
      <c r="D13" s="23" t="n"/>
      <c r="E13" s="28" t="n"/>
      <c r="F13" s="29" t="n"/>
      <c r="G13" s="30" t="n"/>
      <c r="H13" s="27" t="n"/>
    </row>
    <row r="14" ht="21" customHeight="1">
      <c r="A14" s="27" t="n"/>
      <c r="B14" s="23" t="n"/>
      <c r="C14" s="23" t="n"/>
      <c r="D14" s="23" t="n"/>
      <c r="E14" s="28" t="n"/>
      <c r="F14" s="29" t="n"/>
      <c r="G14" s="30" t="n"/>
      <c r="H14" s="27" t="n"/>
    </row>
    <row r="15" ht="21" customHeight="1">
      <c r="A15" s="27" t="n"/>
      <c r="B15" s="23" t="n"/>
      <c r="C15" s="23" t="n"/>
      <c r="D15" s="23" t="n"/>
      <c r="E15" s="28" t="n"/>
      <c r="F15" s="29" t="n"/>
      <c r="G15" s="30" t="n"/>
      <c r="H15" s="27" t="n"/>
    </row>
    <row r="16" ht="21" customHeight="1">
      <c r="A16" s="27" t="n"/>
      <c r="B16" s="23" t="n"/>
      <c r="C16" s="23" t="n"/>
      <c r="D16" s="23" t="n"/>
      <c r="E16" s="28" t="n"/>
      <c r="F16" s="29" t="n"/>
      <c r="G16" s="30" t="n"/>
      <c r="H16" s="27" t="n"/>
    </row>
    <row r="17" ht="21" customHeight="1">
      <c r="A17" s="27" t="n"/>
      <c r="B17" s="23" t="n"/>
      <c r="C17" s="23" t="n"/>
      <c r="D17" s="23" t="n"/>
      <c r="E17" s="28" t="n"/>
      <c r="F17" s="29" t="n"/>
      <c r="G17" s="30" t="n"/>
      <c r="H17" s="27" t="n"/>
    </row>
    <row r="18" ht="21" customHeight="1">
      <c r="A18" s="27" t="n"/>
      <c r="B18" s="23" t="n"/>
      <c r="C18" s="23" t="n"/>
      <c r="D18" s="23" t="n"/>
      <c r="E18" s="28" t="n"/>
      <c r="F18" s="29" t="n"/>
      <c r="G18" s="30" t="n"/>
      <c r="H18" s="27" t="n"/>
    </row>
    <row r="19" ht="21" customHeight="1">
      <c r="A19" s="27" t="n"/>
      <c r="B19" s="23" t="n"/>
      <c r="C19" s="23" t="n"/>
      <c r="D19" s="23" t="n"/>
      <c r="E19" s="28" t="n"/>
      <c r="F19" s="29" t="n"/>
      <c r="G19" s="30" t="n"/>
      <c r="H19" s="27" t="n"/>
    </row>
    <row r="20" ht="21" customHeight="1">
      <c r="A20" s="27" t="n"/>
      <c r="B20" s="23" t="n"/>
      <c r="C20" s="23" t="n"/>
      <c r="D20" s="23" t="n"/>
      <c r="E20" s="28" t="n"/>
      <c r="F20" s="29" t="n"/>
      <c r="G20" s="30" t="n"/>
      <c r="H20" s="27" t="n"/>
    </row>
    <row r="21" ht="21" customHeight="1">
      <c r="A21" s="27" t="n"/>
      <c r="B21" s="23" t="n"/>
      <c r="C21" s="23" t="n"/>
      <c r="D21" s="23" t="n"/>
      <c r="E21" s="28" t="n"/>
      <c r="F21" s="29" t="n"/>
      <c r="G21" s="30" t="n"/>
      <c r="H21" s="27" t="n"/>
    </row>
    <row r="22" ht="21" customHeight="1">
      <c r="A22" s="27" t="n"/>
      <c r="B22" s="23" t="n"/>
      <c r="C22" s="23" t="n"/>
      <c r="D22" s="23" t="n"/>
      <c r="E22" s="28" t="n"/>
      <c r="F22" s="29" t="n"/>
      <c r="G22" s="30" t="n"/>
      <c r="H22" s="27" t="n"/>
    </row>
    <row r="23" ht="21" customHeight="1">
      <c r="A23" s="27" t="n"/>
      <c r="B23" s="23" t="n"/>
      <c r="C23" s="23" t="n"/>
      <c r="D23" s="23" t="n"/>
      <c r="E23" s="28" t="n"/>
      <c r="F23" s="29" t="n"/>
      <c r="G23" s="30" t="n"/>
      <c r="H23" s="27" t="n"/>
    </row>
    <row r="24" ht="21" customHeight="1">
      <c r="A24" s="27" t="n"/>
      <c r="B24" s="23" t="n"/>
      <c r="C24" s="23" t="n"/>
      <c r="D24" s="23" t="n"/>
      <c r="E24" s="28" t="n"/>
      <c r="F24" s="29" t="n"/>
      <c r="G24" s="30" t="n"/>
      <c r="H24" s="27" t="n"/>
    </row>
    <row r="25" ht="21" customHeight="1">
      <c r="A25" s="27" t="n"/>
      <c r="B25" s="23" t="n"/>
      <c r="C25" s="23" t="n"/>
      <c r="D25" s="23" t="n"/>
      <c r="E25" s="28" t="n"/>
      <c r="F25" s="29" t="n"/>
      <c r="G25" s="30" t="n"/>
      <c r="H25" s="27" t="n"/>
    </row>
    <row r="26" ht="21" customHeight="1">
      <c r="A26" s="27" t="n"/>
      <c r="B26" s="23" t="n"/>
      <c r="C26" s="23" t="n"/>
      <c r="D26" s="23" t="n"/>
      <c r="E26" s="28" t="n"/>
      <c r="F26" s="29" t="n"/>
      <c r="G26" s="30" t="n"/>
      <c r="H26" s="27" t="n"/>
    </row>
    <row r="27" ht="21" customHeight="1">
      <c r="A27" s="27" t="n"/>
      <c r="B27" s="23" t="n"/>
      <c r="C27" s="23" t="n"/>
      <c r="D27" s="23" t="n"/>
      <c r="E27" s="28" t="n"/>
      <c r="F27" s="29" t="n"/>
      <c r="G27" s="30" t="n"/>
      <c r="H27" s="27" t="n"/>
    </row>
    <row r="28" ht="21" customHeight="1">
      <c r="A28" s="27" t="n"/>
      <c r="B28" s="23" t="n"/>
      <c r="C28" s="23" t="n"/>
      <c r="D28" s="23" t="n"/>
      <c r="E28" s="28" t="n"/>
      <c r="F28" s="29" t="n"/>
      <c r="G28" s="30" t="n"/>
      <c r="H28" s="27" t="n"/>
    </row>
    <row r="29" ht="21" customHeight="1">
      <c r="A29" s="27" t="n"/>
      <c r="B29" s="23" t="n"/>
      <c r="C29" s="23" t="n"/>
      <c r="D29" s="23" t="n"/>
      <c r="E29" s="28" t="n"/>
      <c r="F29" s="29" t="n"/>
      <c r="G29" s="30" t="n"/>
      <c r="H29" s="27" t="n"/>
    </row>
    <row r="30" ht="21" customHeight="1">
      <c r="A30" s="27" t="n"/>
      <c r="B30" s="23" t="n"/>
      <c r="C30" s="23" t="n"/>
      <c r="D30" s="23" t="n"/>
      <c r="E30" s="28" t="n"/>
      <c r="F30" s="29" t="n"/>
      <c r="G30" s="30" t="n"/>
      <c r="H30" s="27" t="n"/>
    </row>
    <row r="31" ht="21" customHeight="1">
      <c r="A31" s="27" t="n"/>
      <c r="B31" s="23" t="n"/>
      <c r="C31" s="23" t="n"/>
      <c r="D31" s="23" t="n"/>
      <c r="E31" s="28" t="n"/>
      <c r="F31" s="29" t="n"/>
      <c r="G31" s="30" t="n"/>
      <c r="H31" s="27" t="n"/>
    </row>
    <row r="32" ht="21" customHeight="1">
      <c r="A32" s="27" t="n"/>
      <c r="B32" s="23" t="n"/>
      <c r="C32" s="23" t="n"/>
      <c r="D32" s="23" t="n"/>
      <c r="E32" s="28" t="n"/>
      <c r="F32" s="29" t="n"/>
      <c r="G32" s="30" t="n"/>
      <c r="H32" s="27" t="n"/>
    </row>
    <row r="33" ht="21" customHeight="1">
      <c r="A33" s="27" t="n"/>
      <c r="B33" s="23" t="n"/>
      <c r="C33" s="23" t="n"/>
      <c r="D33" s="23" t="n"/>
      <c r="E33" s="28" t="n"/>
      <c r="F33" s="29" t="n"/>
      <c r="G33" s="30" t="n"/>
      <c r="H33" s="27" t="n"/>
    </row>
    <row r="34" ht="21" customHeight="1">
      <c r="A34" s="27" t="n"/>
      <c r="B34" s="23" t="n"/>
      <c r="C34" s="23" t="n"/>
      <c r="D34" s="23" t="n"/>
      <c r="E34" s="28" t="n"/>
      <c r="F34" s="29" t="n"/>
      <c r="G34" s="30" t="n"/>
      <c r="H34" s="27" t="n"/>
    </row>
    <row r="35" ht="21" customHeight="1">
      <c r="A35" s="27" t="n"/>
      <c r="B35" s="23" t="n"/>
      <c r="C35" s="23" t="n"/>
      <c r="D35" s="23" t="n"/>
      <c r="E35" s="28" t="n"/>
      <c r="F35" s="29" t="n"/>
      <c r="G35" s="30" t="n"/>
      <c r="H35" s="27" t="n"/>
    </row>
    <row r="36" ht="21" customHeight="1">
      <c r="A36" s="27" t="n"/>
      <c r="B36" s="23" t="n"/>
      <c r="C36" s="23" t="n"/>
      <c r="D36" s="23" t="n"/>
      <c r="E36" s="28" t="n"/>
      <c r="F36" s="29" t="n"/>
      <c r="G36" s="30" t="n"/>
      <c r="H36" s="27" t="n"/>
    </row>
    <row r="37" ht="21" customHeight="1">
      <c r="A37" s="27" t="n"/>
      <c r="B37" s="23" t="n"/>
      <c r="C37" s="23" t="n"/>
      <c r="D37" s="23" t="n"/>
      <c r="E37" s="28" t="n"/>
      <c r="F37" s="29" t="n"/>
      <c r="G37" s="30" t="n"/>
      <c r="H37" s="27" t="n"/>
    </row>
    <row r="38" ht="21" customHeight="1">
      <c r="A38" s="27" t="n"/>
      <c r="B38" s="23" t="n"/>
      <c r="C38" s="23" t="n"/>
      <c r="D38" s="23" t="n"/>
      <c r="E38" s="28" t="n"/>
      <c r="F38" s="29" t="n"/>
      <c r="G38" s="30" t="n"/>
      <c r="H38" s="27" t="n"/>
    </row>
    <row r="39" ht="21" customHeight="1">
      <c r="A39" s="27" t="n"/>
      <c r="B39" s="23" t="n"/>
      <c r="C39" s="23" t="n"/>
      <c r="D39" s="23" t="n"/>
      <c r="E39" s="28" t="n"/>
      <c r="F39" s="29" t="n"/>
      <c r="G39" s="30" t="n"/>
      <c r="H39" s="27" t="n"/>
    </row>
    <row r="40" ht="21" customHeight="1">
      <c r="A40" s="27" t="n"/>
      <c r="B40" s="23" t="n"/>
      <c r="C40" s="23" t="n"/>
      <c r="D40" s="23" t="n"/>
      <c r="E40" s="28" t="n"/>
      <c r="F40" s="29" t="n"/>
      <c r="G40" s="30" t="n"/>
      <c r="H40" s="27" t="n"/>
    </row>
    <row r="41" ht="21" customHeight="1">
      <c r="A41" s="27" t="n"/>
      <c r="B41" s="23" t="n"/>
      <c r="C41" s="23" t="n"/>
      <c r="D41" s="23" t="n"/>
      <c r="E41" s="28" t="n"/>
      <c r="F41" s="29" t="n"/>
      <c r="G41" s="30" t="n"/>
      <c r="H41" s="27" t="n"/>
    </row>
    <row r="42" ht="21" customHeight="1">
      <c r="A42" s="27" t="n"/>
      <c r="B42" s="23" t="n"/>
      <c r="C42" s="23" t="n"/>
      <c r="D42" s="23" t="n"/>
      <c r="E42" s="28" t="n"/>
      <c r="F42" s="29" t="n"/>
      <c r="G42" s="30" t="n"/>
      <c r="H42" s="27" t="n"/>
    </row>
    <row r="43" ht="21" customHeight="1">
      <c r="A43" s="27" t="n"/>
      <c r="B43" s="23" t="n"/>
      <c r="C43" s="23" t="n"/>
      <c r="D43" s="23" t="n"/>
      <c r="E43" s="28" t="n"/>
      <c r="F43" s="29" t="n"/>
      <c r="G43" s="30" t="n"/>
      <c r="H43" s="27" t="n"/>
    </row>
    <row r="44" ht="21" customHeight="1">
      <c r="A44" s="27" t="n"/>
      <c r="B44" s="23" t="n"/>
      <c r="C44" s="23" t="n"/>
      <c r="D44" s="23" t="n"/>
      <c r="E44" s="28" t="n"/>
      <c r="F44" s="29" t="n"/>
      <c r="G44" s="30" t="n"/>
      <c r="H44" s="27" t="n"/>
    </row>
    <row r="45" ht="21" customHeight="1">
      <c r="A45" s="27" t="n"/>
      <c r="B45" s="23" t="n"/>
      <c r="C45" s="23" t="n"/>
      <c r="D45" s="23" t="n"/>
      <c r="E45" s="28" t="n"/>
      <c r="F45" s="29" t="n"/>
      <c r="G45" s="30" t="n"/>
      <c r="H45" s="27" t="n"/>
    </row>
    <row r="46" ht="21" customHeight="1">
      <c r="A46" s="27" t="n"/>
      <c r="B46" s="23" t="n"/>
      <c r="C46" s="23" t="n"/>
      <c r="D46" s="23" t="n"/>
      <c r="E46" s="28" t="n"/>
      <c r="F46" s="29" t="n"/>
      <c r="G46" s="30" t="n"/>
      <c r="H46" s="27" t="n"/>
    </row>
    <row r="47" ht="21" customHeight="1">
      <c r="A47" s="27" t="n"/>
      <c r="B47" s="23" t="n"/>
      <c r="C47" s="23" t="n"/>
      <c r="D47" s="23" t="n"/>
      <c r="E47" s="28" t="n"/>
      <c r="F47" s="29" t="n"/>
      <c r="G47" s="30" t="n"/>
      <c r="H47" s="27" t="n"/>
    </row>
    <row r="48" ht="21" customHeight="1">
      <c r="A48" s="27" t="n"/>
      <c r="B48" s="23" t="n"/>
      <c r="C48" s="23" t="n"/>
      <c r="D48" s="23" t="n"/>
      <c r="E48" s="28" t="n"/>
      <c r="F48" s="29" t="n"/>
      <c r="G48" s="30" t="n"/>
      <c r="H48" s="27" t="n"/>
    </row>
    <row r="49" ht="21" customHeight="1">
      <c r="A49" s="27" t="n"/>
      <c r="B49" s="23" t="n"/>
      <c r="C49" s="23" t="n"/>
      <c r="D49" s="23" t="n"/>
      <c r="E49" s="28" t="n"/>
      <c r="F49" s="29" t="n"/>
      <c r="G49" s="30" t="n"/>
      <c r="H49" s="27" t="n"/>
    </row>
    <row r="50" ht="21" customHeight="1">
      <c r="A50" s="27" t="n"/>
      <c r="B50" s="23" t="n"/>
      <c r="C50" s="23" t="n"/>
      <c r="D50" s="23" t="n"/>
      <c r="E50" s="28" t="n"/>
      <c r="F50" s="29" t="n"/>
      <c r="G50" s="30" t="n"/>
      <c r="H50" s="27" t="n"/>
    </row>
    <row r="51" ht="21" customHeight="1">
      <c r="A51" s="27" t="n"/>
      <c r="B51" s="23" t="n"/>
      <c r="C51" s="23" t="n"/>
      <c r="D51" s="23" t="n"/>
      <c r="E51" s="28" t="n"/>
      <c r="F51" s="29" t="n"/>
      <c r="G51" s="30" t="n"/>
      <c r="H51" s="27" t="n"/>
    </row>
    <row r="52" ht="21" customHeight="1">
      <c r="A52" s="27" t="n"/>
      <c r="B52" s="23" t="n"/>
      <c r="C52" s="23" t="n"/>
      <c r="D52" s="23" t="n"/>
      <c r="E52" s="28" t="n"/>
      <c r="F52" s="29" t="n"/>
      <c r="G52" s="30" t="n"/>
      <c r="H52" s="27" t="n"/>
    </row>
    <row r="53" ht="21" customHeight="1">
      <c r="A53" s="27" t="n"/>
      <c r="B53" s="23" t="n"/>
      <c r="C53" s="23" t="n"/>
      <c r="D53" s="23" t="n"/>
      <c r="E53" s="28" t="n"/>
      <c r="F53" s="29" t="n"/>
      <c r="G53" s="30" t="n"/>
      <c r="H53" s="27" t="n"/>
    </row>
    <row r="54" ht="21" customHeight="1">
      <c r="A54" s="27" t="n"/>
      <c r="B54" s="23" t="n"/>
      <c r="C54" s="23" t="n"/>
      <c r="D54" s="23" t="n"/>
      <c r="E54" s="28" t="n"/>
      <c r="F54" s="29" t="n"/>
      <c r="G54" s="30" t="n"/>
      <c r="H54" s="27" t="n"/>
    </row>
    <row r="55" ht="21" customHeight="1">
      <c r="A55" s="27" t="n"/>
      <c r="B55" s="23" t="n"/>
      <c r="C55" s="23" t="n"/>
      <c r="D55" s="23" t="n"/>
      <c r="E55" s="28" t="n"/>
      <c r="F55" s="29" t="n"/>
      <c r="G55" s="30" t="n"/>
      <c r="H55" s="27" t="n"/>
    </row>
    <row r="56" ht="21" customHeight="1">
      <c r="A56" s="27" t="n"/>
      <c r="B56" s="23" t="n"/>
      <c r="C56" s="23" t="n"/>
      <c r="D56" s="23" t="n"/>
      <c r="E56" s="28" t="n"/>
      <c r="F56" s="29" t="n"/>
      <c r="G56" s="30" t="n"/>
      <c r="H56" s="27" t="n"/>
    </row>
    <row r="57" ht="21" customHeight="1">
      <c r="A57" s="27" t="n"/>
      <c r="B57" s="23" t="n"/>
      <c r="C57" s="23" t="n"/>
      <c r="D57" s="23" t="n"/>
      <c r="E57" s="28" t="n"/>
      <c r="F57" s="29" t="n"/>
      <c r="G57" s="30" t="n"/>
      <c r="H57" s="27" t="n"/>
    </row>
    <row r="58" ht="21" customHeight="1">
      <c r="A58" s="27" t="n"/>
      <c r="B58" s="23" t="n"/>
      <c r="C58" s="23" t="n"/>
      <c r="D58" s="23" t="n"/>
      <c r="E58" s="28" t="n"/>
      <c r="F58" s="29" t="n"/>
      <c r="G58" s="30" t="n"/>
      <c r="H58" s="27" t="n"/>
    </row>
    <row r="59" ht="21" customHeight="1">
      <c r="A59" s="27" t="n"/>
      <c r="B59" s="23" t="n"/>
      <c r="C59" s="23" t="n"/>
      <c r="D59" s="23" t="n"/>
      <c r="E59" s="28" t="n"/>
      <c r="F59" s="29" t="n"/>
      <c r="G59" s="30" t="n"/>
      <c r="H59" s="27" t="n"/>
    </row>
    <row r="60" ht="21" customHeight="1">
      <c r="A60" s="27" t="n"/>
      <c r="B60" s="23" t="n"/>
      <c r="C60" s="23" t="n"/>
      <c r="D60" s="23" t="n"/>
      <c r="E60" s="28" t="n"/>
      <c r="F60" s="29" t="n"/>
      <c r="G60" s="30" t="n"/>
      <c r="H60" s="27" t="n"/>
    </row>
    <row r="61" ht="21" customHeight="1">
      <c r="A61" s="27" t="n"/>
      <c r="B61" s="23" t="n"/>
      <c r="C61" s="23" t="n"/>
      <c r="D61" s="23" t="n"/>
      <c r="E61" s="28" t="n"/>
      <c r="F61" s="29" t="n"/>
      <c r="G61" s="30" t="n"/>
      <c r="H61" s="27" t="n"/>
    </row>
    <row r="62" ht="21" customHeight="1">
      <c r="A62" s="27" t="n"/>
      <c r="B62" s="23" t="n"/>
      <c r="C62" s="23" t="n"/>
      <c r="D62" s="23" t="n"/>
      <c r="E62" s="28" t="n"/>
      <c r="F62" s="29" t="n"/>
      <c r="G62" s="30" t="n"/>
      <c r="H62" s="27" t="n"/>
    </row>
    <row r="63" ht="21" customHeight="1">
      <c r="A63" s="27" t="n"/>
      <c r="B63" s="23" t="n"/>
      <c r="C63" s="23" t="n"/>
      <c r="D63" s="23" t="n"/>
      <c r="E63" s="28" t="n"/>
      <c r="F63" s="29" t="n"/>
      <c r="G63" s="30" t="n"/>
      <c r="H63" s="27" t="n"/>
    </row>
    <row r="64" ht="21" customHeight="1">
      <c r="A64" s="27" t="n"/>
      <c r="B64" s="23" t="n"/>
      <c r="C64" s="23" t="n"/>
      <c r="D64" s="23" t="n"/>
      <c r="E64" s="28" t="n"/>
      <c r="F64" s="29" t="n"/>
      <c r="G64" s="30" t="n"/>
      <c r="H64" s="27" t="n"/>
    </row>
    <row r="65" ht="21" customHeight="1">
      <c r="A65" s="27" t="n"/>
      <c r="B65" s="23" t="n"/>
      <c r="C65" s="23" t="n"/>
      <c r="D65" s="23" t="n"/>
      <c r="E65" s="28" t="n"/>
      <c r="F65" s="29" t="n"/>
      <c r="G65" s="30" t="n"/>
      <c r="H65" s="27" t="n"/>
    </row>
    <row r="66" ht="21" customHeight="1">
      <c r="A66" s="27" t="n"/>
      <c r="B66" s="23" t="n"/>
      <c r="C66" s="23" t="n"/>
      <c r="D66" s="23" t="n"/>
      <c r="E66" s="28" t="n"/>
      <c r="F66" s="29" t="n"/>
      <c r="G66" s="30" t="n"/>
      <c r="H66" s="27" t="n"/>
    </row>
    <row r="67" ht="21" customHeight="1">
      <c r="A67" s="27" t="n"/>
      <c r="B67" s="23" t="n"/>
      <c r="C67" s="23" t="n"/>
      <c r="D67" s="23" t="n"/>
      <c r="E67" s="28" t="n"/>
      <c r="F67" s="29" t="n"/>
      <c r="G67" s="30" t="n"/>
      <c r="H67" s="27" t="n"/>
    </row>
    <row r="68" ht="21" customHeight="1">
      <c r="A68" s="27" t="n"/>
      <c r="B68" s="23" t="n"/>
      <c r="C68" s="23" t="n"/>
      <c r="D68" s="23" t="n"/>
      <c r="E68" s="28" t="n"/>
      <c r="F68" s="29" t="n"/>
      <c r="G68" s="30" t="n"/>
      <c r="H68" s="27" t="n"/>
    </row>
    <row r="69" ht="21" customHeight="1">
      <c r="A69" s="27" t="n"/>
      <c r="B69" s="23" t="n"/>
      <c r="C69" s="23" t="n"/>
      <c r="D69" s="23" t="n"/>
      <c r="E69" s="28" t="n"/>
      <c r="F69" s="29" t="n"/>
      <c r="G69" s="30" t="n"/>
      <c r="H69" s="27" t="n"/>
    </row>
    <row r="70" ht="21" customHeight="1">
      <c r="A70" s="27" t="n"/>
      <c r="B70" s="23" t="n"/>
      <c r="C70" s="23" t="n"/>
      <c r="D70" s="23" t="n"/>
      <c r="E70" s="28" t="n"/>
      <c r="F70" s="29" t="n"/>
      <c r="G70" s="30" t="n"/>
      <c r="H70" s="27" t="n"/>
    </row>
    <row r="71" ht="21" customHeight="1">
      <c r="A71" s="27" t="n"/>
      <c r="B71" s="23" t="n"/>
      <c r="C71" s="23" t="n"/>
      <c r="D71" s="23" t="n"/>
      <c r="E71" s="28" t="n"/>
      <c r="F71" s="29" t="n"/>
      <c r="G71" s="30" t="n"/>
      <c r="H71" s="27" t="n"/>
    </row>
    <row r="72" ht="21" customHeight="1">
      <c r="A72" s="27" t="n"/>
      <c r="B72" s="23" t="n"/>
      <c r="C72" s="23" t="n"/>
      <c r="D72" s="23" t="n"/>
      <c r="E72" s="28" t="n"/>
      <c r="F72" s="29" t="n"/>
      <c r="G72" s="30" t="n"/>
      <c r="H72" s="27" t="n"/>
    </row>
    <row r="73" ht="21" customHeight="1">
      <c r="A73" s="27" t="n"/>
      <c r="B73" s="23" t="n"/>
      <c r="C73" s="23" t="n"/>
      <c r="D73" s="23" t="n"/>
      <c r="E73" s="28" t="n"/>
      <c r="F73" s="29" t="n"/>
      <c r="G73" s="30" t="n"/>
      <c r="H73" s="27" t="n"/>
    </row>
    <row r="74" ht="21" customHeight="1">
      <c r="A74" s="27" t="n"/>
      <c r="B74" s="23" t="n"/>
      <c r="C74" s="23" t="n"/>
      <c r="D74" s="23" t="n"/>
      <c r="E74" s="28" t="n"/>
      <c r="F74" s="29" t="n"/>
      <c r="G74" s="30" t="n"/>
      <c r="H74" s="27" t="n"/>
    </row>
    <row r="75" ht="21" customHeight="1">
      <c r="A75" s="27" t="n"/>
      <c r="B75" s="23" t="n"/>
      <c r="C75" s="23" t="n"/>
      <c r="D75" s="23" t="n"/>
      <c r="E75" s="28" t="n"/>
      <c r="F75" s="29" t="n"/>
      <c r="G75" s="30" t="n"/>
      <c r="H75" s="27" t="n"/>
    </row>
    <row r="76" ht="21" customHeight="1">
      <c r="A76" s="27" t="n"/>
      <c r="B76" s="23" t="n"/>
      <c r="C76" s="23" t="n"/>
      <c r="D76" s="23" t="n"/>
      <c r="E76" s="28" t="n"/>
      <c r="F76" s="29" t="n"/>
      <c r="G76" s="30" t="n"/>
      <c r="H76" s="27" t="n"/>
    </row>
    <row r="77" ht="21" customHeight="1">
      <c r="A77" s="27" t="n"/>
      <c r="B77" s="23" t="n"/>
      <c r="C77" s="23" t="n"/>
      <c r="D77" s="23" t="n"/>
      <c r="E77" s="28" t="n"/>
      <c r="F77" s="29" t="n"/>
      <c r="G77" s="30" t="n"/>
      <c r="H77" s="27" t="n"/>
    </row>
    <row r="78" ht="21" customHeight="1">
      <c r="A78" s="27" t="n"/>
      <c r="B78" s="23" t="n"/>
      <c r="C78" s="23" t="n"/>
      <c r="D78" s="23" t="n"/>
      <c r="E78" s="28" t="n"/>
      <c r="F78" s="29" t="n"/>
      <c r="G78" s="30" t="n"/>
      <c r="H78" s="27" t="n"/>
    </row>
    <row r="79" ht="21" customHeight="1">
      <c r="A79" s="27" t="n"/>
      <c r="B79" s="23" t="n"/>
      <c r="C79" s="23" t="n"/>
      <c r="D79" s="23" t="n"/>
      <c r="E79" s="28" t="n"/>
      <c r="F79" s="29" t="n"/>
      <c r="G79" s="30" t="n"/>
      <c r="H79" s="27" t="n"/>
    </row>
    <row r="80" ht="21" customHeight="1">
      <c r="A80" s="27" t="n"/>
      <c r="B80" s="23" t="n"/>
      <c r="C80" s="23" t="n"/>
      <c r="D80" s="23" t="n"/>
      <c r="E80" s="28" t="n"/>
      <c r="F80" s="29" t="n"/>
      <c r="G80" s="30" t="n"/>
      <c r="H80" s="27" t="n"/>
    </row>
    <row r="81" ht="21" customHeight="1">
      <c r="A81" s="27" t="n"/>
      <c r="B81" s="23" t="n"/>
      <c r="C81" s="23" t="n"/>
      <c r="D81" s="23" t="n"/>
      <c r="E81" s="28" t="n"/>
      <c r="F81" s="29" t="n"/>
      <c r="G81" s="30" t="n"/>
      <c r="H81" s="27" t="n"/>
    </row>
    <row r="82" ht="21" customHeight="1">
      <c r="A82" s="27" t="n"/>
      <c r="B82" s="23" t="n"/>
      <c r="C82" s="23" t="n"/>
      <c r="D82" s="23" t="n"/>
      <c r="E82" s="28" t="n"/>
      <c r="F82" s="29" t="n"/>
      <c r="G82" s="30" t="n"/>
      <c r="H82" s="27" t="n"/>
    </row>
    <row r="83" ht="21" customHeight="1">
      <c r="A83" s="27" t="n"/>
      <c r="B83" s="23" t="n"/>
      <c r="C83" s="23" t="n"/>
      <c r="D83" s="23" t="n"/>
      <c r="E83" s="28" t="n"/>
      <c r="F83" s="29" t="n"/>
      <c r="G83" s="30" t="n"/>
      <c r="H83" s="27" t="n"/>
    </row>
    <row r="84" ht="21" customHeight="1">
      <c r="A84" s="27" t="n"/>
      <c r="B84" s="23" t="n"/>
      <c r="C84" s="23" t="n"/>
      <c r="D84" s="23" t="n"/>
      <c r="E84" s="28" t="n"/>
      <c r="F84" s="29" t="n"/>
      <c r="G84" s="30" t="n"/>
      <c r="H84" s="27" t="n"/>
    </row>
    <row r="85" ht="21" customHeight="1">
      <c r="A85" s="27" t="n"/>
      <c r="B85" s="23" t="n"/>
      <c r="C85" s="23" t="n"/>
      <c r="D85" s="23" t="n"/>
      <c r="E85" s="28" t="n"/>
      <c r="F85" s="29" t="n"/>
      <c r="G85" s="30" t="n"/>
      <c r="H85" s="27" t="n"/>
    </row>
    <row r="86" ht="21" customHeight="1">
      <c r="A86" s="27" t="n"/>
      <c r="B86" s="23" t="n"/>
      <c r="C86" s="23" t="n"/>
      <c r="D86" s="23" t="n"/>
      <c r="E86" s="28" t="n"/>
      <c r="F86" s="29" t="n"/>
      <c r="G86" s="30" t="n"/>
      <c r="H86" s="27" t="n"/>
    </row>
    <row r="87" ht="21" customHeight="1">
      <c r="A87" s="27" t="n"/>
      <c r="B87" s="23" t="n"/>
      <c r="C87" s="23" t="n"/>
      <c r="D87" s="23" t="n"/>
      <c r="E87" s="28" t="n"/>
      <c r="F87" s="29" t="n"/>
      <c r="G87" s="30" t="n"/>
      <c r="H87" s="27" t="n"/>
    </row>
    <row r="88" ht="21" customHeight="1">
      <c r="A88" s="27" t="n"/>
      <c r="B88" s="23" t="n"/>
      <c r="C88" s="23" t="n"/>
      <c r="D88" s="23" t="n"/>
      <c r="E88" s="28" t="n"/>
      <c r="F88" s="29" t="n"/>
      <c r="G88" s="30" t="n"/>
      <c r="H88" s="27" t="n"/>
    </row>
    <row r="89" ht="21" customHeight="1">
      <c r="A89" s="27" t="n"/>
      <c r="B89" s="23" t="n"/>
      <c r="C89" s="23" t="n"/>
      <c r="D89" s="23" t="n"/>
      <c r="E89" s="28" t="n"/>
      <c r="F89" s="29" t="n"/>
      <c r="G89" s="30" t="n"/>
      <c r="H89" s="27" t="n"/>
    </row>
    <row r="90" ht="21" customHeight="1">
      <c r="A90" s="27" t="n"/>
      <c r="B90" s="23" t="n"/>
      <c r="C90" s="23" t="n"/>
      <c r="D90" s="23" t="n"/>
      <c r="E90" s="28" t="n"/>
      <c r="F90" s="29" t="n"/>
      <c r="G90" s="30" t="n"/>
      <c r="H90" s="27" t="n"/>
    </row>
    <row r="91" ht="21" customHeight="1">
      <c r="A91" s="27" t="n"/>
      <c r="B91" s="23" t="n"/>
      <c r="C91" s="23" t="n"/>
      <c r="D91" s="23" t="n"/>
      <c r="E91" s="28" t="n"/>
      <c r="F91" s="29" t="n"/>
      <c r="G91" s="30" t="n"/>
      <c r="H91" s="27" t="n"/>
    </row>
    <row r="92" ht="21" customHeight="1">
      <c r="A92" s="27" t="n"/>
      <c r="B92" s="23" t="n"/>
      <c r="C92" s="23" t="n"/>
      <c r="D92" s="23" t="n"/>
      <c r="E92" s="28" t="n"/>
      <c r="F92" s="29" t="n"/>
      <c r="G92" s="30" t="n"/>
      <c r="H92" s="27" t="n"/>
    </row>
    <row r="93" ht="21" customHeight="1">
      <c r="A93" s="27" t="n"/>
      <c r="B93" s="23" t="n"/>
      <c r="C93" s="23" t="n"/>
      <c r="D93" s="23" t="n"/>
      <c r="E93" s="28" t="n"/>
      <c r="F93" s="29" t="n"/>
      <c r="G93" s="30" t="n"/>
      <c r="H93" s="27" t="n"/>
    </row>
    <row r="94" ht="21" customHeight="1">
      <c r="A94" s="27" t="n"/>
      <c r="B94" s="23" t="n"/>
      <c r="C94" s="23" t="n"/>
      <c r="D94" s="23" t="n"/>
      <c r="E94" s="28" t="n"/>
      <c r="F94" s="29" t="n"/>
      <c r="G94" s="30" t="n"/>
      <c r="H94" s="27" t="n"/>
    </row>
    <row r="95" ht="21" customHeight="1">
      <c r="A95" s="27" t="n"/>
      <c r="B95" s="23" t="n"/>
      <c r="C95" s="23" t="n"/>
      <c r="D95" s="23" t="n"/>
      <c r="E95" s="28" t="n"/>
      <c r="F95" s="29" t="n"/>
      <c r="G95" s="30" t="n"/>
      <c r="H95" s="27" t="n"/>
    </row>
    <row r="96" ht="21" customHeight="1">
      <c r="A96" s="27" t="n"/>
      <c r="B96" s="23" t="n"/>
      <c r="C96" s="23" t="n"/>
      <c r="D96" s="23" t="n"/>
      <c r="E96" s="28" t="n"/>
      <c r="F96" s="29" t="n"/>
      <c r="G96" s="30" t="n"/>
      <c r="H96" s="27" t="n"/>
    </row>
    <row r="97" ht="21" customHeight="1">
      <c r="A97" s="27" t="n"/>
      <c r="B97" s="23" t="n"/>
      <c r="C97" s="23" t="n"/>
      <c r="D97" s="23" t="n"/>
      <c r="E97" s="28" t="n"/>
      <c r="F97" s="29" t="n"/>
      <c r="G97" s="30" t="n"/>
      <c r="H97" s="27" t="n"/>
    </row>
    <row r="98" ht="21" customHeight="1">
      <c r="A98" s="27" t="n"/>
      <c r="B98" s="23" t="n"/>
      <c r="C98" s="23" t="n"/>
      <c r="D98" s="23" t="n"/>
      <c r="E98" s="28" t="n"/>
      <c r="F98" s="29" t="n"/>
      <c r="G98" s="30" t="n"/>
      <c r="H98" s="27" t="n"/>
    </row>
    <row r="99" ht="21" customHeight="1">
      <c r="A99" s="27" t="n"/>
      <c r="B99" s="23" t="n"/>
      <c r="C99" s="23" t="n"/>
      <c r="D99" s="23" t="n"/>
      <c r="E99" s="28" t="n"/>
      <c r="F99" s="29" t="n"/>
      <c r="G99" s="30" t="n"/>
      <c r="H99" s="27" t="n"/>
    </row>
    <row r="100" ht="21" customHeight="1">
      <c r="A100" s="27" t="n"/>
      <c r="B100" s="23" t="n"/>
      <c r="C100" s="23" t="n"/>
      <c r="D100" s="23" t="n"/>
      <c r="E100" s="28" t="n"/>
      <c r="F100" s="29" t="n"/>
      <c r="G100" s="30" t="n"/>
      <c r="H100" s="27" t="n"/>
    </row>
    <row r="101" ht="21" customHeight="1">
      <c r="A101" s="27" t="n"/>
      <c r="B101" s="23" t="n"/>
      <c r="C101" s="23" t="n"/>
      <c r="D101" s="23" t="n"/>
      <c r="E101" s="28" t="n"/>
      <c r="F101" s="29" t="n"/>
      <c r="G101" s="30" t="n"/>
      <c r="H101" s="27" t="n"/>
    </row>
    <row r="102" ht="21" customHeight="1">
      <c r="A102" s="27" t="n"/>
      <c r="B102" s="23" t="n"/>
      <c r="C102" s="23" t="n"/>
      <c r="D102" s="23" t="n"/>
      <c r="E102" s="28" t="n"/>
      <c r="F102" s="29" t="n"/>
      <c r="G102" s="30" t="n"/>
      <c r="H102" s="27" t="n"/>
    </row>
    <row r="103" ht="21" customHeight="1">
      <c r="A103" s="27" t="n"/>
      <c r="B103" s="23" t="n"/>
      <c r="C103" s="23" t="n"/>
      <c r="D103" s="23" t="n"/>
      <c r="E103" s="28" t="n"/>
      <c r="F103" s="29" t="n"/>
      <c r="G103" s="30" t="n"/>
      <c r="H103" s="27" t="n"/>
    </row>
    <row r="104" ht="21" customHeight="1">
      <c r="A104" s="27" t="n"/>
      <c r="B104" s="23" t="n"/>
      <c r="C104" s="23" t="n"/>
      <c r="D104" s="23" t="n"/>
      <c r="E104" s="28" t="n"/>
      <c r="F104" s="29" t="n"/>
      <c r="G104" s="30" t="n"/>
      <c r="H104" s="27" t="n"/>
    </row>
    <row r="105" ht="21" customHeight="1">
      <c r="A105" s="27" t="n"/>
      <c r="B105" s="23" t="n"/>
      <c r="C105" s="23" t="n"/>
      <c r="D105" s="23" t="n"/>
      <c r="E105" s="28" t="n"/>
      <c r="F105" s="29" t="n"/>
      <c r="G105" s="30" t="n"/>
      <c r="H105" s="27" t="n"/>
    </row>
    <row r="106" ht="21" customHeight="1">
      <c r="A106" s="27" t="n"/>
      <c r="B106" s="23" t="n"/>
      <c r="C106" s="23" t="n"/>
      <c r="D106" s="23" t="n"/>
      <c r="E106" s="28" t="n"/>
      <c r="F106" s="29" t="n"/>
      <c r="G106" s="30" t="n"/>
      <c r="H106" s="27" t="n"/>
    </row>
    <row r="107" ht="21" customHeight="1">
      <c r="A107" s="27" t="n"/>
      <c r="B107" s="23" t="n"/>
      <c r="C107" s="23" t="n"/>
      <c r="D107" s="23" t="n"/>
      <c r="E107" s="28" t="n"/>
      <c r="F107" s="29" t="n"/>
      <c r="G107" s="30" t="n"/>
      <c r="H107" s="27" t="n"/>
    </row>
    <row r="108" ht="21" customHeight="1">
      <c r="A108" s="27" t="n"/>
      <c r="B108" s="23" t="n"/>
      <c r="C108" s="23" t="n"/>
      <c r="D108" s="23" t="n"/>
      <c r="E108" s="28" t="n"/>
      <c r="F108" s="29" t="n"/>
      <c r="G108" s="30" t="n"/>
      <c r="H108" s="27" t="n"/>
    </row>
    <row r="109" ht="21" customHeight="1">
      <c r="A109" s="27" t="n"/>
      <c r="B109" s="23" t="n"/>
      <c r="C109" s="23" t="n"/>
      <c r="D109" s="23" t="n"/>
      <c r="E109" s="28" t="n"/>
      <c r="F109" s="29" t="n"/>
      <c r="G109" s="30" t="n"/>
      <c r="H109" s="27" t="n"/>
    </row>
    <row r="110" ht="21" customHeight="1">
      <c r="A110" s="27" t="n"/>
      <c r="B110" s="23" t="n"/>
      <c r="C110" s="23" t="n"/>
      <c r="D110" s="23" t="n"/>
      <c r="E110" s="28" t="n"/>
      <c r="F110" s="29" t="n"/>
      <c r="G110" s="30" t="n"/>
      <c r="H110" s="27" t="n"/>
    </row>
    <row r="111" ht="21" customHeight="1">
      <c r="A111" s="27" t="n"/>
      <c r="B111" s="23" t="n"/>
      <c r="C111" s="23" t="n"/>
      <c r="D111" s="23" t="n"/>
      <c r="E111" s="28" t="n"/>
      <c r="F111" s="29" t="n"/>
      <c r="G111" s="30" t="n"/>
      <c r="H111" s="27" t="n"/>
    </row>
    <row r="112" ht="21" customHeight="1">
      <c r="A112" s="27" t="n"/>
      <c r="B112" s="23" t="n"/>
      <c r="C112" s="23" t="n"/>
      <c r="D112" s="23" t="n"/>
      <c r="E112" s="28" t="n"/>
      <c r="F112" s="29" t="n"/>
      <c r="G112" s="30" t="n"/>
      <c r="H112" s="27" t="n"/>
    </row>
    <row r="113" ht="21" customHeight="1">
      <c r="A113" s="27" t="n"/>
      <c r="B113" s="23" t="n"/>
      <c r="C113" s="23" t="n"/>
      <c r="D113" s="23" t="n"/>
      <c r="E113" s="28" t="n"/>
      <c r="F113" s="29" t="n"/>
      <c r="G113" s="30" t="n"/>
      <c r="H113" s="27" t="n"/>
    </row>
    <row r="114" ht="21" customHeight="1">
      <c r="A114" s="27" t="n"/>
      <c r="B114" s="23" t="n"/>
      <c r="C114" s="23" t="n"/>
      <c r="D114" s="23" t="n"/>
      <c r="E114" s="28" t="n"/>
      <c r="F114" s="29" t="n"/>
      <c r="G114" s="30" t="n"/>
      <c r="H114" s="27" t="n"/>
    </row>
    <row r="115" ht="21" customHeight="1">
      <c r="A115" s="27" t="n"/>
      <c r="B115" s="23" t="n"/>
      <c r="C115" s="23" t="n"/>
      <c r="D115" s="23" t="n"/>
      <c r="E115" s="28" t="n"/>
      <c r="F115" s="29" t="n"/>
      <c r="G115" s="30" t="n"/>
      <c r="H115" s="27" t="n"/>
    </row>
    <row r="116" ht="21" customHeight="1">
      <c r="A116" s="27" t="n"/>
      <c r="B116" s="23" t="n"/>
      <c r="C116" s="23" t="n"/>
      <c r="D116" s="23" t="n"/>
      <c r="E116" s="28" t="n"/>
      <c r="F116" s="29" t="n"/>
      <c r="G116" s="30" t="n"/>
      <c r="H116" s="27" t="n"/>
    </row>
    <row r="117" ht="21" customHeight="1">
      <c r="A117" s="27" t="n"/>
      <c r="B117" s="23" t="n"/>
      <c r="C117" s="23" t="n"/>
      <c r="D117" s="23" t="n"/>
      <c r="E117" s="28" t="n"/>
      <c r="F117" s="29" t="n"/>
      <c r="G117" s="30" t="n"/>
      <c r="H117" s="27" t="n"/>
    </row>
    <row r="118" ht="21" customHeight="1">
      <c r="A118" s="27" t="n"/>
      <c r="B118" s="23" t="n"/>
      <c r="C118" s="23" t="n"/>
      <c r="D118" s="23" t="n"/>
      <c r="E118" s="28" t="n"/>
      <c r="F118" s="29" t="n"/>
      <c r="G118" s="30" t="n"/>
      <c r="H118" s="27" t="n"/>
    </row>
    <row r="119" ht="21" customHeight="1">
      <c r="A119" s="27" t="n"/>
      <c r="B119" s="23" t="n"/>
      <c r="C119" s="23" t="n"/>
      <c r="D119" s="23" t="n"/>
      <c r="E119" s="28" t="n"/>
      <c r="F119" s="29" t="n"/>
      <c r="G119" s="30" t="n"/>
      <c r="H119" s="27" t="n"/>
    </row>
    <row r="120" ht="21" customHeight="1">
      <c r="A120" s="27" t="n"/>
      <c r="B120" s="23" t="n"/>
      <c r="C120" s="23" t="n"/>
      <c r="D120" s="23" t="n"/>
      <c r="E120" s="28" t="n"/>
      <c r="F120" s="29" t="n"/>
      <c r="G120" s="30" t="n"/>
      <c r="H120" s="27" t="n"/>
    </row>
    <row r="121" ht="21" customHeight="1">
      <c r="A121" s="27" t="n"/>
      <c r="B121" s="23" t="n"/>
      <c r="C121" s="23" t="n"/>
      <c r="D121" s="23" t="n"/>
      <c r="E121" s="28" t="n"/>
      <c r="F121" s="29" t="n"/>
      <c r="G121" s="30" t="n"/>
      <c r="H121" s="27" t="n"/>
    </row>
    <row r="122" ht="21" customHeight="1">
      <c r="A122" s="27" t="n"/>
      <c r="B122" s="23" t="n"/>
      <c r="C122" s="23" t="n"/>
      <c r="D122" s="23" t="n"/>
      <c r="E122" s="28" t="n"/>
      <c r="F122" s="29" t="n"/>
      <c r="G122" s="30" t="n"/>
      <c r="H122" s="27" t="n"/>
    </row>
    <row r="123" ht="21" customHeight="1">
      <c r="A123" s="27" t="n"/>
      <c r="B123" s="23" t="n"/>
      <c r="C123" s="23" t="n"/>
      <c r="D123" s="23" t="n"/>
      <c r="E123" s="28" t="n"/>
      <c r="F123" s="29" t="n"/>
      <c r="G123" s="30" t="n"/>
      <c r="H123" s="27" t="n"/>
    </row>
    <row r="124" ht="21" customHeight="1">
      <c r="A124" s="27" t="n"/>
      <c r="B124" s="23" t="n"/>
      <c r="C124" s="23" t="n"/>
      <c r="D124" s="23" t="n"/>
      <c r="E124" s="28" t="n"/>
      <c r="F124" s="29" t="n"/>
      <c r="G124" s="30" t="n"/>
      <c r="H124" s="27" t="n"/>
    </row>
    <row r="125" ht="21" customHeight="1">
      <c r="A125" s="27" t="n"/>
      <c r="B125" s="23" t="n"/>
      <c r="C125" s="23" t="n"/>
      <c r="D125" s="23" t="n"/>
      <c r="E125" s="28" t="n"/>
      <c r="F125" s="29" t="n"/>
      <c r="G125" s="30" t="n"/>
      <c r="H125" s="27" t="n"/>
    </row>
    <row r="126" ht="21" customHeight="1">
      <c r="A126" s="27" t="n"/>
      <c r="B126" s="23" t="n"/>
      <c r="C126" s="23" t="n"/>
      <c r="D126" s="23" t="n"/>
      <c r="E126" s="28" t="n"/>
      <c r="F126" s="29" t="n"/>
      <c r="G126" s="30" t="n"/>
      <c r="H126" s="27" t="n"/>
    </row>
    <row r="127" ht="21" customHeight="1">
      <c r="A127" s="27" t="n"/>
      <c r="B127" s="23" t="n"/>
      <c r="C127" s="23" t="n"/>
      <c r="D127" s="23" t="n"/>
      <c r="E127" s="28" t="n"/>
      <c r="F127" s="29" t="n"/>
      <c r="G127" s="30" t="n"/>
      <c r="H127" s="27" t="n"/>
    </row>
    <row r="128" ht="21" customHeight="1">
      <c r="A128" s="27" t="n"/>
      <c r="B128" s="23" t="n"/>
      <c r="C128" s="23" t="n"/>
      <c r="D128" s="23" t="n"/>
      <c r="E128" s="28" t="n"/>
      <c r="F128" s="29" t="n"/>
      <c r="G128" s="30" t="n"/>
      <c r="H128" s="27" t="n"/>
    </row>
    <row r="129" ht="21" customHeight="1">
      <c r="A129" s="27" t="n"/>
      <c r="B129" s="23" t="n"/>
      <c r="C129" s="23" t="n"/>
      <c r="D129" s="23" t="n"/>
      <c r="E129" s="28" t="n"/>
      <c r="F129" s="29" t="n"/>
      <c r="G129" s="30" t="n"/>
      <c r="H129" s="27" t="n"/>
    </row>
    <row r="130" ht="21" customHeight="1">
      <c r="A130" s="27" t="n"/>
      <c r="B130" s="23" t="n"/>
      <c r="C130" s="23" t="n"/>
      <c r="D130" s="23" t="n"/>
      <c r="E130" s="28" t="n"/>
      <c r="F130" s="29" t="n"/>
      <c r="G130" s="30" t="n"/>
      <c r="H130" s="27" t="n"/>
    </row>
    <row r="131" ht="21" customHeight="1">
      <c r="A131" s="27" t="n"/>
      <c r="B131" s="23" t="n"/>
      <c r="C131" s="23" t="n"/>
      <c r="D131" s="23" t="n"/>
      <c r="E131" s="28" t="n"/>
      <c r="F131" s="29" t="n"/>
      <c r="G131" s="30" t="n"/>
      <c r="H131" s="27" t="n"/>
    </row>
    <row r="132" ht="21" customHeight="1">
      <c r="A132" s="27" t="n"/>
      <c r="B132" s="23" t="n"/>
      <c r="C132" s="23" t="n"/>
      <c r="D132" s="23" t="n"/>
      <c r="E132" s="28" t="n"/>
      <c r="F132" s="29" t="n"/>
      <c r="G132" s="30" t="n"/>
      <c r="H132" s="27" t="n"/>
    </row>
    <row r="133" ht="21" customHeight="1">
      <c r="A133" s="27" t="n"/>
      <c r="B133" s="23" t="n"/>
      <c r="C133" s="23" t="n"/>
      <c r="D133" s="23" t="n"/>
      <c r="E133" s="28" t="n"/>
      <c r="F133" s="29" t="n"/>
      <c r="G133" s="30" t="n"/>
      <c r="H133" s="27" t="n"/>
    </row>
    <row r="134" ht="21" customHeight="1">
      <c r="A134" s="27" t="n"/>
      <c r="B134" s="23" t="n"/>
      <c r="C134" s="23" t="n"/>
      <c r="D134" s="23" t="n"/>
      <c r="E134" s="28" t="n"/>
      <c r="F134" s="29" t="n"/>
      <c r="G134" s="30" t="n"/>
      <c r="H134" s="27" t="n"/>
    </row>
    <row r="135" ht="21" customHeight="1">
      <c r="A135" s="27" t="n"/>
      <c r="B135" s="23" t="n"/>
      <c r="C135" s="23" t="n"/>
      <c r="D135" s="23" t="n"/>
      <c r="E135" s="28" t="n"/>
      <c r="F135" s="29" t="n"/>
      <c r="G135" s="30" t="n"/>
      <c r="H135" s="27" t="n"/>
    </row>
    <row r="136" ht="21" customHeight="1">
      <c r="A136" s="27" t="n"/>
      <c r="B136" s="23" t="n"/>
      <c r="C136" s="23" t="n"/>
      <c r="D136" s="23" t="n"/>
      <c r="E136" s="28" t="n"/>
      <c r="F136" s="29" t="n"/>
      <c r="G136" s="30" t="n"/>
      <c r="H136" s="27" t="n"/>
    </row>
    <row r="137" ht="21" customHeight="1">
      <c r="A137" s="27" t="n"/>
      <c r="B137" s="23" t="n"/>
      <c r="C137" s="23" t="n"/>
      <c r="D137" s="23" t="n"/>
      <c r="E137" s="28" t="n"/>
      <c r="F137" s="29" t="n"/>
      <c r="G137" s="30" t="n"/>
      <c r="H137" s="27" t="n"/>
    </row>
    <row r="138" ht="21" customHeight="1">
      <c r="A138" s="27" t="n"/>
      <c r="B138" s="23" t="n"/>
      <c r="C138" s="23" t="n"/>
      <c r="D138" s="23" t="n"/>
      <c r="E138" s="28" t="n"/>
      <c r="F138" s="29" t="n"/>
      <c r="G138" s="30" t="n"/>
      <c r="H138" s="27" t="n"/>
    </row>
    <row r="139" ht="21" customHeight="1">
      <c r="A139" s="27" t="n"/>
      <c r="B139" s="23" t="n"/>
      <c r="C139" s="23" t="n"/>
      <c r="D139" s="23" t="n"/>
      <c r="E139" s="28" t="n"/>
      <c r="F139" s="29" t="n"/>
      <c r="G139" s="30" t="n"/>
      <c r="H139" s="27" t="n"/>
    </row>
    <row r="140" ht="21" customHeight="1">
      <c r="A140" s="27" t="n"/>
      <c r="B140" s="23" t="n"/>
      <c r="C140" s="23" t="n"/>
      <c r="D140" s="23" t="n"/>
      <c r="E140" s="28" t="n"/>
      <c r="F140" s="29" t="n"/>
      <c r="G140" s="30" t="n"/>
      <c r="H140" s="27" t="n"/>
    </row>
    <row r="141" ht="21" customHeight="1">
      <c r="A141" s="27" t="n"/>
      <c r="B141" s="23" t="n"/>
      <c r="C141" s="23" t="n"/>
      <c r="D141" s="23" t="n"/>
      <c r="E141" s="28" t="n"/>
      <c r="F141" s="29" t="n"/>
      <c r="G141" s="30" t="n"/>
      <c r="H141" s="27" t="n"/>
    </row>
    <row r="142" ht="21" customHeight="1">
      <c r="A142" s="27" t="n"/>
      <c r="B142" s="23" t="n"/>
      <c r="C142" s="23" t="n"/>
      <c r="D142" s="23" t="n"/>
      <c r="E142" s="28" t="n"/>
      <c r="F142" s="29" t="n"/>
      <c r="G142" s="30" t="n"/>
      <c r="H142" s="27" t="n"/>
    </row>
    <row r="143" ht="21" customHeight="1">
      <c r="A143" s="27" t="n"/>
      <c r="B143" s="23" t="n"/>
      <c r="C143" s="23" t="n"/>
      <c r="D143" s="23" t="n"/>
      <c r="E143" s="28" t="n"/>
      <c r="F143" s="29" t="n"/>
      <c r="G143" s="30" t="n"/>
      <c r="H143" s="27" t="n"/>
    </row>
    <row r="144" ht="21" customHeight="1">
      <c r="A144" s="27" t="n"/>
      <c r="B144" s="23" t="n"/>
      <c r="C144" s="23" t="n"/>
      <c r="D144" s="23" t="n"/>
      <c r="E144" s="28" t="n"/>
      <c r="F144" s="29" t="n"/>
      <c r="G144" s="30" t="n"/>
      <c r="H144" s="27" t="n"/>
    </row>
    <row r="145" ht="21" customHeight="1">
      <c r="A145" s="27" t="n"/>
      <c r="B145" s="23" t="n"/>
      <c r="C145" s="23" t="n"/>
      <c r="D145" s="23" t="n"/>
      <c r="E145" s="28" t="n"/>
      <c r="F145" s="29" t="n"/>
      <c r="G145" s="30" t="n"/>
      <c r="H145" s="27" t="n"/>
    </row>
    <row r="146" ht="21" customHeight="1">
      <c r="A146" s="27" t="n"/>
      <c r="B146" s="23" t="n"/>
      <c r="C146" s="23" t="n"/>
      <c r="D146" s="23" t="n"/>
      <c r="E146" s="28" t="n"/>
      <c r="F146" s="29" t="n"/>
      <c r="G146" s="30" t="n"/>
      <c r="H146" s="27" t="n"/>
    </row>
    <row r="147" ht="21" customHeight="1">
      <c r="A147" s="27" t="n"/>
      <c r="B147" s="23" t="n"/>
      <c r="C147" s="23" t="n"/>
      <c r="D147" s="23" t="n"/>
      <c r="E147" s="28" t="n"/>
      <c r="F147" s="29" t="n"/>
      <c r="G147" s="30" t="n"/>
      <c r="H147" s="27" t="n"/>
    </row>
    <row r="148" ht="21" customHeight="1">
      <c r="A148" s="27" t="n"/>
      <c r="B148" s="23" t="n"/>
      <c r="C148" s="23" t="n"/>
      <c r="D148" s="23" t="n"/>
      <c r="E148" s="28" t="n"/>
      <c r="F148" s="29" t="n"/>
      <c r="G148" s="30" t="n"/>
      <c r="H148" s="27" t="n"/>
    </row>
    <row r="149" ht="21" customHeight="1">
      <c r="A149" s="27" t="n"/>
      <c r="B149" s="23" t="n"/>
      <c r="C149" s="23" t="n"/>
      <c r="D149" s="23" t="n"/>
      <c r="E149" s="28" t="n"/>
      <c r="F149" s="29" t="n"/>
      <c r="G149" s="30" t="n"/>
      <c r="H149" s="27" t="n"/>
    </row>
    <row r="150" ht="21" customHeight="1">
      <c r="A150" s="27" t="n"/>
      <c r="B150" s="23" t="n"/>
      <c r="C150" s="23" t="n"/>
      <c r="D150" s="23" t="n"/>
      <c r="E150" s="28" t="n"/>
      <c r="F150" s="29" t="n"/>
      <c r="G150" s="30" t="n"/>
      <c r="H150" s="27" t="n"/>
    </row>
    <row r="151" ht="21" customHeight="1">
      <c r="A151" s="27" t="n"/>
      <c r="B151" s="23" t="n"/>
      <c r="C151" s="23" t="n"/>
      <c r="D151" s="23" t="n"/>
      <c r="E151" s="28" t="n"/>
      <c r="F151" s="29" t="n"/>
      <c r="G151" s="30" t="n"/>
      <c r="H151" s="27" t="n"/>
    </row>
  </sheetData>
  <autoFilter ref="A1:H151"/>
  <conditionalFormatting sqref="A2:A151">
    <cfRule type="expression" priority="1" dxfId="0">
      <formula>AND(A2&lt;&gt;"",COUNTIF($A$2:$A$151,A2)&gt;1)</formula>
    </cfRule>
  </conditionalFormatting>
  <conditionalFormatting sqref="G2:G151">
    <cfRule type="expression" priority="2" dxfId="0">
      <formula>AND($G2&lt;&gt;"",$G2&lt;'Configuración'!$B$2-'Configuración'!$B$5)</formula>
    </cfRule>
  </conditionalFormatting>
  <dataValidations count="4">
    <dataValidation sqref="E2:E151" showDropDown="0" showInputMessage="0" showErrorMessage="1" allowBlank="0" errorTitle="Año no válido" error="Captura un año entre 1980 y el año siguiente a la fecha de evaluación." type="whole" operator="between">
      <formula1>1980</formula1>
      <formula2>YEAR('Configuración'!$B$2)+1</formula2>
    </dataValidation>
    <dataValidation sqref="F2:F151" showDropDown="0" showInputMessage="0" showErrorMessage="1" allowBlank="0" errorTitle="Kilometraje no válido" error="Captura un kilometraje entero entre 0 y 1500000." type="whole" operator="between">
      <formula1>0</formula1>
      <formula2>1500000</formula2>
    </dataValidation>
    <dataValidation sqref="G2:G151" showDropDown="0" showInputMessage="0" showErrorMessage="1" allowBlank="0" errorTitle="Fecha no válida" error="Captura una fecha válida." type="date" operator="between">
      <formula1>DATE(2000,1,1)</formula1>
      <formula2>DATE(2100,12,31)</formula2>
    </dataValidation>
    <dataValidation sqref="H2:H151" showDropDown="0" showInputMessage="1" showErrorMessage="1" allowBlank="0" errorTitle="Opción no válida" error="Selecciona Sí o No." promptTitle="Estado de unidad" prompt="Indica si la unidad continúa activa en el padrón.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D3A24"/>
    <outlinePr summaryBelow="1" summaryRight="1"/>
    <pageSetUpPr/>
  </sheetPr>
  <dimension ref="A1:U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3" customWidth="1" min="3" max="3"/>
    <col width="15" customWidth="1" min="4" max="4"/>
    <col width="19" customWidth="1" min="5" max="5"/>
    <col width="18" customWidth="1" min="6" max="6"/>
    <col width="18" customWidth="1" min="7" max="7"/>
    <col width="16" customWidth="1" min="8" max="8"/>
    <col width="16" customWidth="1" min="9" max="9"/>
    <col width="14" customWidth="1" min="10" max="10"/>
    <col width="14" customWidth="1" min="11" max="11"/>
    <col width="16" customWidth="1" min="12" max="12"/>
    <col width="14" customWidth="1" min="13" max="13"/>
    <col width="14" customWidth="1" min="14" max="14"/>
    <col width="13" customWidth="1" min="15" max="15"/>
    <col width="22" customWidth="1" min="16" max="16"/>
    <col width="19" customWidth="1" min="17" max="17"/>
    <col width="17" customWidth="1" min="18" max="18"/>
    <col width="38" customWidth="1" min="19" max="19"/>
    <col hidden="1" width="13" customWidth="1" min="20" max="20"/>
    <col hidden="1" width="13" customWidth="1" min="21" max="21"/>
  </cols>
  <sheetData>
    <row r="1" ht="48" customHeight="1">
      <c r="A1" s="26" t="inlineStr">
        <is>
          <t>Folio</t>
        </is>
      </c>
      <c r="B1" s="26" t="inlineStr">
        <is>
          <t>ID de unidad</t>
        </is>
      </c>
      <c r="C1" s="26" t="inlineStr">
        <is>
          <t>Servicio</t>
        </is>
      </c>
      <c r="D1" s="26" t="inlineStr">
        <is>
          <t>Control</t>
        </is>
      </c>
      <c r="E1" s="26" t="inlineStr">
        <is>
          <t>Fecha del último servicio</t>
        </is>
      </c>
      <c r="F1" s="26" t="inlineStr">
        <is>
          <t>Km del último servicio</t>
        </is>
      </c>
      <c r="G1" s="26" t="inlineStr">
        <is>
          <t>Intervalo en meses</t>
        </is>
      </c>
      <c r="H1" s="26" t="inlineStr">
        <is>
          <t>Intervalo en km</t>
        </is>
      </c>
      <c r="I1" s="26" t="inlineStr">
        <is>
          <t>Próxima fecha</t>
        </is>
      </c>
      <c r="J1" s="26" t="inlineStr">
        <is>
          <t>Próximo km</t>
        </is>
      </c>
      <c r="K1" s="26" t="inlineStr">
        <is>
          <t>Km actual</t>
        </is>
      </c>
      <c r="L1" s="26" t="inlineStr">
        <is>
          <t>Fecha de lectura</t>
        </is>
      </c>
      <c r="M1" s="26" t="inlineStr">
        <is>
          <t>Días restantes</t>
        </is>
      </c>
      <c r="N1" s="26" t="inlineStr">
        <is>
          <t>Km restantes</t>
        </is>
      </c>
      <c r="O1" s="26" t="inlineStr">
        <is>
          <t>Estado</t>
        </is>
      </c>
      <c r="P1" s="26" t="inlineStr">
        <is>
          <t>Motivo</t>
        </is>
      </c>
      <c r="Q1" s="26" t="inlineStr">
        <is>
          <t>Gestión</t>
        </is>
      </c>
      <c r="R1" s="26" t="inlineStr">
        <is>
          <t>Fecha de gestión</t>
        </is>
      </c>
      <c r="S1" s="26" t="inlineStr">
        <is>
          <t>Observación interna</t>
        </is>
      </c>
      <c r="T1" t="inlineStr">
        <is>
          <t>Auxiliar de unidades</t>
        </is>
      </c>
      <c r="U1" t="inlineStr">
        <is>
          <t>Auxiliar de servicios</t>
        </is>
      </c>
    </row>
    <row r="2" ht="34" customHeight="1">
      <c r="A2" s="27" t="inlineStr">
        <is>
          <t>RF-001</t>
        </is>
      </c>
      <c r="B2" s="27" t="inlineStr">
        <is>
          <t>U-001</t>
        </is>
      </c>
      <c r="C2" s="31" t="inlineStr">
        <is>
          <t>Cambio de aceite</t>
        </is>
      </c>
      <c r="D2" s="27" t="inlineStr">
        <is>
          <t>Ambos</t>
        </is>
      </c>
      <c r="E2" s="32" t="n">
        <v>46101</v>
      </c>
      <c r="F2" s="33" t="n">
        <v>74000</v>
      </c>
      <c r="G2" s="34" t="n">
        <v>6</v>
      </c>
      <c r="H2" s="33" t="n">
        <v>5000</v>
      </c>
      <c r="I2" s="35">
        <f>IF(OR(D2="Fecha",D2="Ambos"),IF(OR(E2="",G2=""),"",EDATE(E2,G2)),"")</f>
        <v/>
      </c>
      <c r="J2" s="36">
        <f>IF(OR(D2="Kilometraje",D2="Ambos"),IF(OR(F2="",H2=""),"",F2+H2),"")</f>
        <v/>
      </c>
      <c r="K2" s="36">
        <f>IF(B2="","",IFERROR(INDEX(Unidades!$F$2:$F$151,MATCH(B2,Unidades!$A$2:$A$151,0)),""))</f>
        <v/>
      </c>
      <c r="L2" s="35">
        <f>IF(B2="","",IFERROR(INDEX(Unidades!$G$2:$G$151,MATCH(B2,Unidades!$A$2:$A$151,0)),""))</f>
        <v/>
      </c>
      <c r="M2" s="37">
        <f>IF(I2="","",I2-'Configuración'!$B$2)</f>
        <v/>
      </c>
      <c r="N2" s="36">
        <f>IF(OR(J2="",K2=""),"",J2-K2)</f>
        <v/>
      </c>
      <c r="O2" s="22">
        <f>IF(OR(B2="",C2="",D2=""),"",IF(OR(AND(OR(D2="Fecha",D2="Ambos"),I2=""),AND(OR(D2="Kilometraje",D2="Ambos"),OR(J2="",K2=""))),"Incompleto",IF(OR(AND(I2&lt;&gt;"",I2&lt;='Configuración'!$B$2),AND(J2&lt;&gt;"",J2&lt;=K2)),"Vencido",IF(OR(AND(I2&lt;&gt;"",I2&lt;='Configuración'!$B$2+'Configuración'!$B$3),AND(J2&lt;&gt;"",J2&lt;=K2+'Configuración'!$B$4)),"Próximo","Vigente"))))</f>
        <v/>
      </c>
      <c r="P2" s="38">
        <f>IF(O2="","",IF(O2="Incompleto","Faltan datos",IF(O2="Vigente","Sin alerta",IF(AND(I2&lt;&gt;"",J2&lt;&gt;"",I2&lt;='Configuración'!$B$2+IF(O2="Próximo",'Configuración'!$B$3,0),J2&lt;=K2+IF(O2="Próximo",'Configuración'!$B$4,0)),"Fecha y kilometraje",IF(AND(I2&lt;&gt;"",I2&lt;='Configuración'!$B$2+IF(O2="Próximo",'Configuración'!$B$3,0)),"Fecha","Kilometraje")))))</f>
        <v/>
      </c>
      <c r="Q2" s="31" t="inlineStr">
        <is>
          <t>Pendiente</t>
        </is>
      </c>
      <c r="R2" s="32" t="n"/>
      <c r="S2" s="31" t="inlineStr">
        <is>
          <t>Ejemplo ficticio; preparar revisión interna.</t>
        </is>
      </c>
      <c r="T2">
        <f>IF(Unidades!A2="","",Unidades!A2)</f>
        <v/>
      </c>
      <c r="U2">
        <f>IF('Configuración'!F2="","",'Configuración'!F2)</f>
        <v/>
      </c>
    </row>
    <row r="3" ht="34" customHeight="1">
      <c r="A3" s="27" t="inlineStr">
        <is>
          <t>RF-002</t>
        </is>
      </c>
      <c r="B3" s="27" t="inlineStr">
        <is>
          <t>U-002</t>
        </is>
      </c>
      <c r="C3" s="31" t="inlineStr">
        <is>
          <t>Cambio de aceite</t>
        </is>
      </c>
      <c r="D3" s="27" t="inlineStr">
        <is>
          <t>Ambos</t>
        </is>
      </c>
      <c r="E3" s="32" t="n">
        <v>46068</v>
      </c>
      <c r="F3" s="33" t="n">
        <v>36000</v>
      </c>
      <c r="G3" s="34" t="n">
        <v>6</v>
      </c>
      <c r="H3" s="33" t="n">
        <v>5000</v>
      </c>
      <c r="I3" s="39">
        <f>IF(OR(D3="Fecha",D3="Ambos"),IF(OR(E3="",G3=""),"",EDATE(E3,G3)),"")</f>
        <v/>
      </c>
      <c r="J3" s="40">
        <f>IF(OR(D3="Kilometraje",D3="Ambos"),IF(OR(F3="",H3=""),"",F3+H3),"")</f>
        <v/>
      </c>
      <c r="K3" s="40">
        <f>IF(B3="","",IFERROR(INDEX(Unidades!$F$2:$F$151,MATCH(B3,Unidades!$A$2:$A$151,0)),""))</f>
        <v/>
      </c>
      <c r="L3" s="39">
        <f>IF(B3="","",IFERROR(INDEX(Unidades!$G$2:$G$151,MATCH(B3,Unidades!$A$2:$A$151,0)),""))</f>
        <v/>
      </c>
      <c r="M3" s="41">
        <f>IF(I3="","",I3-'Configuración'!$B$2)</f>
        <v/>
      </c>
      <c r="N3" s="40">
        <f>IF(OR(J3="",K3=""),"",J3-K3)</f>
        <v/>
      </c>
      <c r="O3" s="24">
        <f>IF(OR(B3="",C3="",D3=""),"",IF(OR(AND(OR(D3="Fecha",D3="Ambos"),I3=""),AND(OR(D3="Kilometraje",D3="Ambos"),OR(J3="",K3=""))),"Incompleto",IF(OR(AND(I3&lt;&gt;"",I3&lt;='Configuración'!$B$2),AND(J3&lt;&gt;"",J3&lt;=K3)),"Vencido",IF(OR(AND(I3&lt;&gt;"",I3&lt;='Configuración'!$B$2+'Configuración'!$B$3),AND(J3&lt;&gt;"",J3&lt;=K3+'Configuración'!$B$4)),"Próximo","Vigente"))))</f>
        <v/>
      </c>
      <c r="P3" s="42">
        <f>IF(O3="","",IF(O3="Incompleto","Faltan datos",IF(O3="Vigente","Sin alerta",IF(AND(I3&lt;&gt;"",J3&lt;&gt;"",I3&lt;='Configuración'!$B$2+IF(O3="Próximo",'Configuración'!$B$3,0),J3&lt;=K3+IF(O3="Próximo",'Configuración'!$B$4,0)),"Fecha y kilometraje",IF(AND(I3&lt;&gt;"",I3&lt;='Configuración'!$B$2+IF(O3="Próximo",'Configuración'!$B$3,0)),"Fecha","Kilometraje")))))</f>
        <v/>
      </c>
      <c r="Q3" s="31" t="inlineStr">
        <is>
          <t>Aviso preparado</t>
        </is>
      </c>
      <c r="R3" s="32" t="n">
        <v>46274</v>
      </c>
      <c r="S3" s="31" t="inlineStr">
        <is>
          <t>Aviso interno preparado sin datos personales.</t>
        </is>
      </c>
      <c r="T3">
        <f>IF(Unidades!A3="","",Unidades!A3)</f>
        <v/>
      </c>
      <c r="U3">
        <f>IF('Configuración'!F3="","",'Configuración'!F3)</f>
        <v/>
      </c>
    </row>
    <row r="4" ht="34" customHeight="1">
      <c r="A4" s="27" t="inlineStr">
        <is>
          <t>RF-003</t>
        </is>
      </c>
      <c r="B4" s="27" t="inlineStr">
        <is>
          <t>U-003</t>
        </is>
      </c>
      <c r="C4" s="31" t="inlineStr">
        <is>
          <t>Revisión de frenos</t>
        </is>
      </c>
      <c r="D4" s="27" t="inlineStr">
        <is>
          <t>Fecha</t>
        </is>
      </c>
      <c r="E4" s="32" t="n">
        <v>46204</v>
      </c>
      <c r="F4" s="33" t="n"/>
      <c r="G4" s="34" t="n">
        <v>12</v>
      </c>
      <c r="H4" s="33" t="n"/>
      <c r="I4" s="35">
        <f>IF(OR(D4="Fecha",D4="Ambos"),IF(OR(E4="",G4=""),"",EDATE(E4,G4)),"")</f>
        <v/>
      </c>
      <c r="J4" s="36">
        <f>IF(OR(D4="Kilometraje",D4="Ambos"),IF(OR(F4="",H4=""),"",F4+H4),"")</f>
        <v/>
      </c>
      <c r="K4" s="36">
        <f>IF(B4="","",IFERROR(INDEX(Unidades!$F$2:$F$151,MATCH(B4,Unidades!$A$2:$A$151,0)),""))</f>
        <v/>
      </c>
      <c r="L4" s="35">
        <f>IF(B4="","",IFERROR(INDEX(Unidades!$G$2:$G$151,MATCH(B4,Unidades!$A$2:$A$151,0)),""))</f>
        <v/>
      </c>
      <c r="M4" s="37">
        <f>IF(I4="","",I4-'Configuración'!$B$2)</f>
        <v/>
      </c>
      <c r="N4" s="36">
        <f>IF(OR(J4="",K4=""),"",J4-K4)</f>
        <v/>
      </c>
      <c r="O4" s="22">
        <f>IF(OR(B4="",C4="",D4=""),"",IF(OR(AND(OR(D4="Fecha",D4="Ambos"),I4=""),AND(OR(D4="Kilometraje",D4="Ambos"),OR(J4="",K4=""))),"Incompleto",IF(OR(AND(I4&lt;&gt;"",I4&lt;='Configuración'!$B$2),AND(J4&lt;&gt;"",J4&lt;=K4)),"Vencido",IF(OR(AND(I4&lt;&gt;"",I4&lt;='Configuración'!$B$2+'Configuración'!$B$3),AND(J4&lt;&gt;"",J4&lt;=K4+'Configuración'!$B$4)),"Próximo","Vigente"))))</f>
        <v/>
      </c>
      <c r="P4" s="38">
        <f>IF(O4="","",IF(O4="Incompleto","Faltan datos",IF(O4="Vigente","Sin alerta",IF(AND(I4&lt;&gt;"",J4&lt;&gt;"",I4&lt;='Configuración'!$B$2+IF(O4="Próximo",'Configuración'!$B$3,0),J4&lt;=K4+IF(O4="Próximo",'Configuración'!$B$4,0)),"Fecha y kilometraje",IF(AND(I4&lt;&gt;"",I4&lt;='Configuración'!$B$2+IF(O4="Próximo",'Configuración'!$B$3,0)),"Fecha","Kilometraje")))))</f>
        <v/>
      </c>
      <c r="Q4" s="31" t="inlineStr">
        <is>
          <t>No aplica</t>
        </is>
      </c>
      <c r="R4" s="32" t="n"/>
      <c r="S4" s="31" t="inlineStr">
        <is>
          <t>Registro ficticio vigente por fecha.</t>
        </is>
      </c>
      <c r="T4">
        <f>IF(Unidades!A4="","",Unidades!A4)</f>
        <v/>
      </c>
      <c r="U4">
        <f>IF('Configuración'!F4="","",'Configuración'!F4)</f>
        <v/>
      </c>
    </row>
    <row r="5" ht="34" customHeight="1">
      <c r="A5" s="27" t="inlineStr">
        <is>
          <t>RF-004</t>
        </is>
      </c>
      <c r="B5" s="27" t="inlineStr">
        <is>
          <t>U-004</t>
        </is>
      </c>
      <c r="C5" s="31" t="inlineStr">
        <is>
          <t>Afinación</t>
        </is>
      </c>
      <c r="D5" s="27" t="inlineStr">
        <is>
          <t>Ambos</t>
        </is>
      </c>
      <c r="E5" s="32" t="n">
        <v>46137</v>
      </c>
      <c r="F5" s="33" t="n">
        <v>15000</v>
      </c>
      <c r="G5" s="34" t="n">
        <v>6</v>
      </c>
      <c r="H5" s="33" t="n">
        <v>5000</v>
      </c>
      <c r="I5" s="39">
        <f>IF(OR(D5="Fecha",D5="Ambos"),IF(OR(E5="",G5=""),"",EDATE(E5,G5)),"")</f>
        <v/>
      </c>
      <c r="J5" s="40">
        <f>IF(OR(D5="Kilometraje",D5="Ambos"),IF(OR(F5="",H5=""),"",F5+H5),"")</f>
        <v/>
      </c>
      <c r="K5" s="40">
        <f>IF(B5="","",IFERROR(INDEX(Unidades!$F$2:$F$151,MATCH(B5,Unidades!$A$2:$A$151,0)),""))</f>
        <v/>
      </c>
      <c r="L5" s="39">
        <f>IF(B5="","",IFERROR(INDEX(Unidades!$G$2:$G$151,MATCH(B5,Unidades!$A$2:$A$151,0)),""))</f>
        <v/>
      </c>
      <c r="M5" s="41">
        <f>IF(I5="","",I5-'Configuración'!$B$2)</f>
        <v/>
      </c>
      <c r="N5" s="40">
        <f>IF(OR(J5="",K5=""),"",J5-K5)</f>
        <v/>
      </c>
      <c r="O5" s="24">
        <f>IF(OR(B5="",C5="",D5=""),"",IF(OR(AND(OR(D5="Fecha",D5="Ambos"),I5=""),AND(OR(D5="Kilometraje",D5="Ambos"),OR(J5="",K5=""))),"Incompleto",IF(OR(AND(I5&lt;&gt;"",I5&lt;='Configuración'!$B$2),AND(J5&lt;&gt;"",J5&lt;=K5)),"Vencido",IF(OR(AND(I5&lt;&gt;"",I5&lt;='Configuración'!$B$2+'Configuración'!$B$3),AND(J5&lt;&gt;"",J5&lt;=K5+'Configuración'!$B$4)),"Próximo","Vigente"))))</f>
        <v/>
      </c>
      <c r="P5" s="42">
        <f>IF(O5="","",IF(O5="Incompleto","Faltan datos",IF(O5="Vigente","Sin alerta",IF(AND(I5&lt;&gt;"",J5&lt;&gt;"",I5&lt;='Configuración'!$B$2+IF(O5="Próximo",'Configuración'!$B$3,0),J5&lt;=K5+IF(O5="Próximo",'Configuración'!$B$4,0)),"Fecha y kilometraje",IF(AND(I5&lt;&gt;"",I5&lt;='Configuración'!$B$2+IF(O5="Próximo",'Configuración'!$B$3,0)),"Fecha","Kilometraje")))))</f>
        <v/>
      </c>
      <c r="Q5" s="31" t="inlineStr">
        <is>
          <t>Pendiente</t>
        </is>
      </c>
      <c r="R5" s="32" t="n"/>
      <c r="S5" s="31" t="inlineStr">
        <is>
          <t>Registro ficticio sin alerta actual.</t>
        </is>
      </c>
      <c r="T5">
        <f>IF(Unidades!A5="","",Unidades!A5)</f>
        <v/>
      </c>
      <c r="U5">
        <f>IF('Configuración'!F5="","",'Configuración'!F5)</f>
        <v/>
      </c>
    </row>
    <row r="6" ht="34" customHeight="1">
      <c r="A6" s="27" t="inlineStr">
        <is>
          <t>RF-005</t>
        </is>
      </c>
      <c r="B6" s="27" t="inlineStr">
        <is>
          <t>U-005</t>
        </is>
      </c>
      <c r="C6" s="31" t="inlineStr">
        <is>
          <t>Cambio de filtros</t>
        </is>
      </c>
      <c r="D6" s="27" t="inlineStr">
        <is>
          <t>Ambos</t>
        </is>
      </c>
      <c r="E6" s="32" t="n">
        <v>46093</v>
      </c>
      <c r="F6" s="33" t="n">
        <v>60000</v>
      </c>
      <c r="G6" s="34" t="n">
        <v>6</v>
      </c>
      <c r="H6" s="33" t="n">
        <v>7500</v>
      </c>
      <c r="I6" s="35">
        <f>IF(OR(D6="Fecha",D6="Ambos"),IF(OR(E6="",G6=""),"",EDATE(E6,G6)),"")</f>
        <v/>
      </c>
      <c r="J6" s="36">
        <f>IF(OR(D6="Kilometraje",D6="Ambos"),IF(OR(F6="",H6=""),"",F6+H6),"")</f>
        <v/>
      </c>
      <c r="K6" s="36">
        <f>IF(B6="","",IFERROR(INDEX(Unidades!$F$2:$F$151,MATCH(B6,Unidades!$A$2:$A$151,0)),""))</f>
        <v/>
      </c>
      <c r="L6" s="35">
        <f>IF(B6="","",IFERROR(INDEX(Unidades!$G$2:$G$151,MATCH(B6,Unidades!$A$2:$A$151,0)),""))</f>
        <v/>
      </c>
      <c r="M6" s="37">
        <f>IF(I6="","",I6-'Configuración'!$B$2)</f>
        <v/>
      </c>
      <c r="N6" s="36">
        <f>IF(OR(J6="",K6=""),"",J6-K6)</f>
        <v/>
      </c>
      <c r="O6" s="22">
        <f>IF(OR(B6="",C6="",D6=""),"",IF(OR(AND(OR(D6="Fecha",D6="Ambos"),I6=""),AND(OR(D6="Kilometraje",D6="Ambos"),OR(J6="",K6=""))),"Incompleto",IF(OR(AND(I6&lt;&gt;"",I6&lt;='Configuración'!$B$2),AND(J6&lt;&gt;"",J6&lt;=K6)),"Vencido",IF(OR(AND(I6&lt;&gt;"",I6&lt;='Configuración'!$B$2+'Configuración'!$B$3),AND(J6&lt;&gt;"",J6&lt;=K6+'Configuración'!$B$4)),"Próximo","Vigente"))))</f>
        <v/>
      </c>
      <c r="P6" s="38">
        <f>IF(O6="","",IF(O6="Incompleto","Faltan datos",IF(O6="Vigente","Sin alerta",IF(AND(I6&lt;&gt;"",J6&lt;&gt;"",I6&lt;='Configuración'!$B$2+IF(O6="Próximo",'Configuración'!$B$3,0),J6&lt;=K6+IF(O6="Próximo",'Configuración'!$B$4,0)),"Fecha y kilometraje",IF(AND(I6&lt;&gt;"",I6&lt;='Configuración'!$B$2+IF(O6="Próximo",'Configuración'!$B$3,0)),"Fecha","Kilometraje")))))</f>
        <v/>
      </c>
      <c r="Q6" s="31" t="inlineStr">
        <is>
          <t>Aviso preparado</t>
        </is>
      </c>
      <c r="R6" s="32" t="n">
        <v>46274</v>
      </c>
      <c r="S6" s="31" t="inlineStr">
        <is>
          <t>Aviso interno preparado para seguimiento.</t>
        </is>
      </c>
      <c r="T6">
        <f>IF(Unidades!A6="","",Unidades!A6)</f>
        <v/>
      </c>
      <c r="U6">
        <f>IF('Configuración'!F6="","",'Configuración'!F6)</f>
        <v/>
      </c>
    </row>
    <row r="7" ht="34" customHeight="1">
      <c r="A7" s="27" t="inlineStr">
        <is>
          <t>RF-006</t>
        </is>
      </c>
      <c r="B7" s="27" t="inlineStr">
        <is>
          <t>U-006</t>
        </is>
      </c>
      <c r="C7" s="31" t="inlineStr">
        <is>
          <t>Cambio de aceite</t>
        </is>
      </c>
      <c r="D7" s="27" t="inlineStr">
        <is>
          <t>Ambos</t>
        </is>
      </c>
      <c r="E7" s="32" t="n"/>
      <c r="F7" s="33" t="n">
        <v>88000</v>
      </c>
      <c r="G7" s="34" t="n">
        <v>6</v>
      </c>
      <c r="H7" s="33" t="n">
        <v>5000</v>
      </c>
      <c r="I7" s="39">
        <f>IF(OR(D7="Fecha",D7="Ambos"),IF(OR(E7="",G7=""),"",EDATE(E7,G7)),"")</f>
        <v/>
      </c>
      <c r="J7" s="40">
        <f>IF(OR(D7="Kilometraje",D7="Ambos"),IF(OR(F7="",H7=""),"",F7+H7),"")</f>
        <v/>
      </c>
      <c r="K7" s="40">
        <f>IF(B7="","",IFERROR(INDEX(Unidades!$F$2:$F$151,MATCH(B7,Unidades!$A$2:$A$151,0)),""))</f>
        <v/>
      </c>
      <c r="L7" s="39">
        <f>IF(B7="","",IFERROR(INDEX(Unidades!$G$2:$G$151,MATCH(B7,Unidades!$A$2:$A$151,0)),""))</f>
        <v/>
      </c>
      <c r="M7" s="41">
        <f>IF(I7="","",I7-'Configuración'!$B$2)</f>
        <v/>
      </c>
      <c r="N7" s="40">
        <f>IF(OR(J7="",K7=""),"",J7-K7)</f>
        <v/>
      </c>
      <c r="O7" s="24">
        <f>IF(OR(B7="",C7="",D7=""),"",IF(OR(AND(OR(D7="Fecha",D7="Ambos"),I7=""),AND(OR(D7="Kilometraje",D7="Ambos"),OR(J7="",K7=""))),"Incompleto",IF(OR(AND(I7&lt;&gt;"",I7&lt;='Configuración'!$B$2),AND(J7&lt;&gt;"",J7&lt;=K7)),"Vencido",IF(OR(AND(I7&lt;&gt;"",I7&lt;='Configuración'!$B$2+'Configuración'!$B$3),AND(J7&lt;&gt;"",J7&lt;=K7+'Configuración'!$B$4)),"Próximo","Vigente"))))</f>
        <v/>
      </c>
      <c r="P7" s="42">
        <f>IF(O7="","",IF(O7="Incompleto","Faltan datos",IF(O7="Vigente","Sin alerta",IF(AND(I7&lt;&gt;"",J7&lt;&gt;"",I7&lt;='Configuración'!$B$2+IF(O7="Próximo",'Configuración'!$B$3,0),J7&lt;=K7+IF(O7="Próximo",'Configuración'!$B$4,0)),"Fecha y kilometraje",IF(AND(I7&lt;&gt;"",I7&lt;='Configuración'!$B$2+IF(O7="Próximo",'Configuración'!$B$3,0)),"Fecha","Kilometraje")))))</f>
        <v/>
      </c>
      <c r="Q7" s="31" t="inlineStr">
        <is>
          <t>Pendiente</t>
        </is>
      </c>
      <c r="R7" s="32" t="n"/>
      <c r="S7" s="31" t="inlineStr">
        <is>
          <t>Falta la fecha del último servicio.</t>
        </is>
      </c>
      <c r="T7">
        <f>IF(Unidades!A7="","",Unidades!A7)</f>
        <v/>
      </c>
      <c r="U7">
        <f>IF('Configuración'!F7="","",'Configuración'!F7)</f>
        <v/>
      </c>
    </row>
    <row r="8" ht="34" customHeight="1">
      <c r="A8" s="27" t="inlineStr">
        <is>
          <t>RF-007</t>
        </is>
      </c>
      <c r="B8" s="27" t="inlineStr">
        <is>
          <t>U-007</t>
        </is>
      </c>
      <c r="C8" s="31" t="inlineStr">
        <is>
          <t>Rotación de llantas</t>
        </is>
      </c>
      <c r="D8" s="27" t="inlineStr">
        <is>
          <t>Ambos</t>
        </is>
      </c>
      <c r="E8" s="32" t="n">
        <v>46111</v>
      </c>
      <c r="F8" s="33" t="n">
        <v>30000</v>
      </c>
      <c r="G8" s="34" t="n">
        <v>6</v>
      </c>
      <c r="H8" s="33" t="n">
        <v>4000</v>
      </c>
      <c r="I8" s="35">
        <f>IF(OR(D8="Fecha",D8="Ambos"),IF(OR(E8="",G8=""),"",EDATE(E8,G8)),"")</f>
        <v/>
      </c>
      <c r="J8" s="36">
        <f>IF(OR(D8="Kilometraje",D8="Ambos"),IF(OR(F8="",H8=""),"",F8+H8),"")</f>
        <v/>
      </c>
      <c r="K8" s="36">
        <f>IF(B8="","",IFERROR(INDEX(Unidades!$F$2:$F$151,MATCH(B8,Unidades!$A$2:$A$151,0)),""))</f>
        <v/>
      </c>
      <c r="L8" s="35">
        <f>IF(B8="","",IFERROR(INDEX(Unidades!$G$2:$G$151,MATCH(B8,Unidades!$A$2:$A$151,0)),""))</f>
        <v/>
      </c>
      <c r="M8" s="37">
        <f>IF(I8="","",I8-'Configuración'!$B$2)</f>
        <v/>
      </c>
      <c r="N8" s="36">
        <f>IF(OR(J8="",K8=""),"",J8-K8)</f>
        <v/>
      </c>
      <c r="O8" s="22">
        <f>IF(OR(B8="",C8="",D8=""),"",IF(OR(AND(OR(D8="Fecha",D8="Ambos"),I8=""),AND(OR(D8="Kilometraje",D8="Ambos"),OR(J8="",K8=""))),"Incompleto",IF(OR(AND(I8&lt;&gt;"",I8&lt;='Configuración'!$B$2),AND(J8&lt;&gt;"",J8&lt;=K8)),"Vencido",IF(OR(AND(I8&lt;&gt;"",I8&lt;='Configuración'!$B$2+'Configuración'!$B$3),AND(J8&lt;&gt;"",J8&lt;=K8+'Configuración'!$B$4)),"Próximo","Vigente"))))</f>
        <v/>
      </c>
      <c r="P8" s="38">
        <f>IF(O8="","",IF(O8="Incompleto","Faltan datos",IF(O8="Vigente","Sin alerta",IF(AND(I8&lt;&gt;"",J8&lt;&gt;"",I8&lt;='Configuración'!$B$2+IF(O8="Próximo",'Configuración'!$B$3,0),J8&lt;=K8+IF(O8="Próximo",'Configuración'!$B$4,0)),"Fecha y kilometraje",IF(AND(I8&lt;&gt;"",I8&lt;='Configuración'!$B$2+IF(O8="Próximo",'Configuración'!$B$3,0)),"Fecha","Kilometraje")))))</f>
        <v/>
      </c>
      <c r="Q8" s="31" t="inlineStr">
        <is>
          <t>Cita registrada</t>
        </is>
      </c>
      <c r="R8" s="32" t="n">
        <v>46273</v>
      </c>
      <c r="S8" s="31" t="inlineStr">
        <is>
          <t>Cita interna ficticia registrada manualmente.</t>
        </is>
      </c>
      <c r="T8">
        <f>IF(Unidades!A8="","",Unidades!A8)</f>
        <v/>
      </c>
      <c r="U8">
        <f>IF('Configuración'!F8="","",'Configuración'!F8)</f>
        <v/>
      </c>
    </row>
    <row r="9" ht="34" customHeight="1">
      <c r="A9" s="27" t="inlineStr">
        <is>
          <t>RF-008</t>
        </is>
      </c>
      <c r="B9" s="27" t="inlineStr">
        <is>
          <t>U-008</t>
        </is>
      </c>
      <c r="C9" s="31" t="inlineStr">
        <is>
          <t>Cambio de aceite</t>
        </is>
      </c>
      <c r="D9" s="27" t="inlineStr">
        <is>
          <t>Kilometraje</t>
        </is>
      </c>
      <c r="E9" s="32" t="n"/>
      <c r="F9" s="33" t="n">
        <v>145000</v>
      </c>
      <c r="G9" s="34" t="n"/>
      <c r="H9" s="33" t="n">
        <v>5000</v>
      </c>
      <c r="I9" s="39">
        <f>IF(OR(D9="Fecha",D9="Ambos"),IF(OR(E9="",G9=""),"",EDATE(E9,G9)),"")</f>
        <v/>
      </c>
      <c r="J9" s="40">
        <f>IF(OR(D9="Kilometraje",D9="Ambos"),IF(OR(F9="",H9=""),"",F9+H9),"")</f>
        <v/>
      </c>
      <c r="K9" s="40">
        <f>IF(B9="","",IFERROR(INDEX(Unidades!$F$2:$F$151,MATCH(B9,Unidades!$A$2:$A$151,0)),""))</f>
        <v/>
      </c>
      <c r="L9" s="39">
        <f>IF(B9="","",IFERROR(INDEX(Unidades!$G$2:$G$151,MATCH(B9,Unidades!$A$2:$A$151,0)),""))</f>
        <v/>
      </c>
      <c r="M9" s="41">
        <f>IF(I9="","",I9-'Configuración'!$B$2)</f>
        <v/>
      </c>
      <c r="N9" s="40">
        <f>IF(OR(J9="",K9=""),"",J9-K9)</f>
        <v/>
      </c>
      <c r="O9" s="24">
        <f>IF(OR(B9="",C9="",D9=""),"",IF(OR(AND(OR(D9="Fecha",D9="Ambos"),I9=""),AND(OR(D9="Kilometraje",D9="Ambos"),OR(J9="",K9=""))),"Incompleto",IF(OR(AND(I9&lt;&gt;"",I9&lt;='Configuración'!$B$2),AND(J9&lt;&gt;"",J9&lt;=K9)),"Vencido",IF(OR(AND(I9&lt;&gt;"",I9&lt;='Configuración'!$B$2+'Configuración'!$B$3),AND(J9&lt;&gt;"",J9&lt;=K9+'Configuración'!$B$4)),"Próximo","Vigente"))))</f>
        <v/>
      </c>
      <c r="P9" s="42">
        <f>IF(O9="","",IF(O9="Incompleto","Faltan datos",IF(O9="Vigente","Sin alerta",IF(AND(I9&lt;&gt;"",J9&lt;&gt;"",I9&lt;='Configuración'!$B$2+IF(O9="Próximo",'Configuración'!$B$3,0),J9&lt;=K9+IF(O9="Próximo",'Configuración'!$B$4,0)),"Fecha y kilometraje",IF(AND(I9&lt;&gt;"",I9&lt;='Configuración'!$B$2+IF(O9="Próximo",'Configuración'!$B$3,0)),"Fecha","Kilometraje")))))</f>
        <v/>
      </c>
      <c r="Q9" s="31" t="inlineStr">
        <is>
          <t>Pendiente</t>
        </is>
      </c>
      <c r="R9" s="32" t="n"/>
      <c r="S9" s="31" t="inlineStr">
        <is>
          <t>Requiere revisión por kilometraje.</t>
        </is>
      </c>
      <c r="T9">
        <f>IF(Unidades!A9="","",Unidades!A9)</f>
        <v/>
      </c>
      <c r="U9">
        <f>IF('Configuración'!F9="","",'Configuración'!F9)</f>
        <v/>
      </c>
    </row>
    <row r="10" ht="34" customHeight="1">
      <c r="A10" s="27" t="inlineStr">
        <is>
          <t>RF-009</t>
        </is>
      </c>
      <c r="B10" s="27" t="inlineStr">
        <is>
          <t>U-009</t>
        </is>
      </c>
      <c r="C10" s="31" t="inlineStr">
        <is>
          <t>Afinación</t>
        </is>
      </c>
      <c r="D10" s="27" t="inlineStr">
        <is>
          <t>Ambos</t>
        </is>
      </c>
      <c r="E10" s="32" t="n">
        <v>46274</v>
      </c>
      <c r="F10" s="33" t="n">
        <v>10000</v>
      </c>
      <c r="G10" s="34" t="n">
        <v>12</v>
      </c>
      <c r="H10" s="33" t="n">
        <v>10000</v>
      </c>
      <c r="I10" s="35">
        <f>IF(OR(D10="Fecha",D10="Ambos"),IF(OR(E10="",G10=""),"",EDATE(E10,G10)),"")</f>
        <v/>
      </c>
      <c r="J10" s="36">
        <f>IF(OR(D10="Kilometraje",D10="Ambos"),IF(OR(F10="",H10=""),"",F10+H10),"")</f>
        <v/>
      </c>
      <c r="K10" s="36">
        <f>IF(B10="","",IFERROR(INDEX(Unidades!$F$2:$F$151,MATCH(B10,Unidades!$A$2:$A$151,0)),""))</f>
        <v/>
      </c>
      <c r="L10" s="35">
        <f>IF(B10="","",IFERROR(INDEX(Unidades!$G$2:$G$151,MATCH(B10,Unidades!$A$2:$A$151,0)),""))</f>
        <v/>
      </c>
      <c r="M10" s="37">
        <f>IF(I10="","",I10-'Configuración'!$B$2)</f>
        <v/>
      </c>
      <c r="N10" s="36">
        <f>IF(OR(J10="",K10=""),"",J10-K10)</f>
        <v/>
      </c>
      <c r="O10" s="22">
        <f>IF(OR(B10="",C10="",D10=""),"",IF(OR(AND(OR(D10="Fecha",D10="Ambos"),I10=""),AND(OR(D10="Kilometraje",D10="Ambos"),OR(J10="",K10=""))),"Incompleto",IF(OR(AND(I10&lt;&gt;"",I10&lt;='Configuración'!$B$2),AND(J10&lt;&gt;"",J10&lt;=K10)),"Vencido",IF(OR(AND(I10&lt;&gt;"",I10&lt;='Configuración'!$B$2+'Configuración'!$B$3),AND(J10&lt;&gt;"",J10&lt;=K10+'Configuración'!$B$4)),"Próximo","Vigente"))))</f>
        <v/>
      </c>
      <c r="P10" s="38">
        <f>IF(O10="","",IF(O10="Incompleto","Faltan datos",IF(O10="Vigente","Sin alerta",IF(AND(I10&lt;&gt;"",J10&lt;&gt;"",I10&lt;='Configuración'!$B$2+IF(O10="Próximo",'Configuración'!$B$3,0),J10&lt;=K10+IF(O10="Próximo",'Configuración'!$B$4,0)),"Fecha y kilometraje",IF(AND(I10&lt;&gt;"",I10&lt;='Configuración'!$B$2+IF(O10="Próximo",'Configuración'!$B$3,0)),"Fecha","Kilometraje")))))</f>
        <v/>
      </c>
      <c r="Q10" s="31" t="inlineStr">
        <is>
          <t>No aplica</t>
        </is>
      </c>
      <c r="R10" s="32" t="n"/>
      <c r="S10" s="31" t="inlineStr">
        <is>
          <t>Registro ficticio vigente.</t>
        </is>
      </c>
      <c r="T10">
        <f>IF(Unidades!A10="","",Unidades!A10)</f>
        <v/>
      </c>
      <c r="U10">
        <f>IF('Configuración'!F10="","",'Configuración'!F10)</f>
        <v/>
      </c>
    </row>
    <row r="11" ht="34" customHeight="1">
      <c r="A11" s="27" t="inlineStr">
        <is>
          <t>RF-010</t>
        </is>
      </c>
      <c r="B11" s="27" t="inlineStr">
        <is>
          <t>U-010</t>
        </is>
      </c>
      <c r="C11" s="31" t="inlineStr">
        <is>
          <t>Cambio de aceite</t>
        </is>
      </c>
      <c r="D11" s="27" t="inlineStr">
        <is>
          <t>Kilometraje</t>
        </is>
      </c>
      <c r="E11" s="32" t="n"/>
      <c r="F11" s="33" t="n">
        <v>50000</v>
      </c>
      <c r="G11" s="34" t="n"/>
      <c r="H11" s="33" t="n">
        <v>5000</v>
      </c>
      <c r="I11" s="39">
        <f>IF(OR(D11="Fecha",D11="Ambos"),IF(OR(E11="",G11=""),"",EDATE(E11,G11)),"")</f>
        <v/>
      </c>
      <c r="J11" s="40">
        <f>IF(OR(D11="Kilometraje",D11="Ambos"),IF(OR(F11="",H11=""),"",F11+H11),"")</f>
        <v/>
      </c>
      <c r="K11" s="40">
        <f>IF(B11="","",IFERROR(INDEX(Unidades!$F$2:$F$151,MATCH(B11,Unidades!$A$2:$A$151,0)),""))</f>
        <v/>
      </c>
      <c r="L11" s="39">
        <f>IF(B11="","",IFERROR(INDEX(Unidades!$G$2:$G$151,MATCH(B11,Unidades!$A$2:$A$151,0)),""))</f>
        <v/>
      </c>
      <c r="M11" s="41">
        <f>IF(I11="","",I11-'Configuración'!$B$2)</f>
        <v/>
      </c>
      <c r="N11" s="40">
        <f>IF(OR(J11="",K11=""),"",J11-K11)</f>
        <v/>
      </c>
      <c r="O11" s="24">
        <f>IF(OR(B11="",C11="",D11=""),"",IF(OR(AND(OR(D11="Fecha",D11="Ambos"),I11=""),AND(OR(D11="Kilometraje",D11="Ambos"),OR(J11="",K11=""))),"Incompleto",IF(OR(AND(I11&lt;&gt;"",I11&lt;='Configuración'!$B$2),AND(J11&lt;&gt;"",J11&lt;=K11)),"Vencido",IF(OR(AND(I11&lt;&gt;"",I11&lt;='Configuración'!$B$2+'Configuración'!$B$3),AND(J11&lt;&gt;"",J11&lt;=K11+'Configuración'!$B$4)),"Próximo","Vigente"))))</f>
        <v/>
      </c>
      <c r="P11" s="42">
        <f>IF(O11="","",IF(O11="Incompleto","Faltan datos",IF(O11="Vigente","Sin alerta",IF(AND(I11&lt;&gt;"",J11&lt;&gt;"",I11&lt;='Configuración'!$B$2+IF(O11="Próximo",'Configuración'!$B$3,0),J11&lt;=K11+IF(O11="Próximo",'Configuración'!$B$4,0)),"Fecha y kilometraje",IF(AND(I11&lt;&gt;"",I11&lt;='Configuración'!$B$2+IF(O11="Próximo",'Configuración'!$B$3,0)),"Fecha","Kilometraje")))))</f>
        <v/>
      </c>
      <c r="Q11" s="31" t="inlineStr">
        <is>
          <t>Pendiente</t>
        </is>
      </c>
      <c r="R11" s="32" t="n"/>
      <c r="S11" s="31" t="inlineStr">
        <is>
          <t>Falta la lectura actual de kilometraje.</t>
        </is>
      </c>
      <c r="T11">
        <f>IF(Unidades!A11="","",Unidades!A11)</f>
        <v/>
      </c>
      <c r="U11">
        <f>IF('Configuración'!F11="","",'Configuración'!F11)</f>
        <v/>
      </c>
    </row>
    <row r="12" ht="23" customHeight="1">
      <c r="A12" s="27" t="n"/>
      <c r="B12" s="27" t="n"/>
      <c r="C12" s="31" t="n"/>
      <c r="D12" s="27" t="n"/>
      <c r="E12" s="32" t="n"/>
      <c r="F12" s="33" t="n"/>
      <c r="G12" s="34" t="n"/>
      <c r="H12" s="33" t="n"/>
      <c r="I12" s="35">
        <f>IF(OR(D12="Fecha",D12="Ambos"),IF(OR(E12="",G12=""),"",EDATE(E12,G12)),"")</f>
        <v/>
      </c>
      <c r="J12" s="36">
        <f>IF(OR(D12="Kilometraje",D12="Ambos"),IF(OR(F12="",H12=""),"",F12+H12),"")</f>
        <v/>
      </c>
      <c r="K12" s="36">
        <f>IF(B12="","",IFERROR(INDEX(Unidades!$F$2:$F$151,MATCH(B12,Unidades!$A$2:$A$151,0)),""))</f>
        <v/>
      </c>
      <c r="L12" s="35">
        <f>IF(B12="","",IFERROR(INDEX(Unidades!$G$2:$G$151,MATCH(B12,Unidades!$A$2:$A$151,0)),""))</f>
        <v/>
      </c>
      <c r="M12" s="37">
        <f>IF(I12="","",I12-'Configuración'!$B$2)</f>
        <v/>
      </c>
      <c r="N12" s="36">
        <f>IF(OR(J12="",K12=""),"",J12-K12)</f>
        <v/>
      </c>
      <c r="O12" s="22">
        <f>IF(OR(B12="",C12="",D12=""),"",IF(OR(AND(OR(D12="Fecha",D12="Ambos"),I12=""),AND(OR(D12="Kilometraje",D12="Ambos"),OR(J12="",K12=""))),"Incompleto",IF(OR(AND(I12&lt;&gt;"",I12&lt;='Configuración'!$B$2),AND(J12&lt;&gt;"",J12&lt;=K12)),"Vencido",IF(OR(AND(I12&lt;&gt;"",I12&lt;='Configuración'!$B$2+'Configuración'!$B$3),AND(J12&lt;&gt;"",J12&lt;=K12+'Configuración'!$B$4)),"Próximo","Vigente"))))</f>
        <v/>
      </c>
      <c r="P12" s="38">
        <f>IF(O12="","",IF(O12="Incompleto","Faltan datos",IF(O12="Vigente","Sin alerta",IF(AND(I12&lt;&gt;"",J12&lt;&gt;"",I12&lt;='Configuración'!$B$2+IF(O12="Próximo",'Configuración'!$B$3,0),J12&lt;=K12+IF(O12="Próximo",'Configuración'!$B$4,0)),"Fecha y kilometraje",IF(AND(I12&lt;&gt;"",I12&lt;='Configuración'!$B$2+IF(O12="Próximo",'Configuración'!$B$3,0)),"Fecha","Kilometraje")))))</f>
        <v/>
      </c>
      <c r="Q12" s="31" t="n"/>
      <c r="R12" s="32" t="n"/>
      <c r="S12" s="31" t="n"/>
      <c r="T12">
        <f>IF(Unidades!A12="","",Unidades!A12)</f>
        <v/>
      </c>
      <c r="U12">
        <f>IF('Configuración'!F12="","",'Configuración'!F12)</f>
        <v/>
      </c>
    </row>
    <row r="13" ht="23" customHeight="1">
      <c r="A13" s="27" t="n"/>
      <c r="B13" s="27" t="n"/>
      <c r="C13" s="31" t="n"/>
      <c r="D13" s="27" t="n"/>
      <c r="E13" s="32" t="n"/>
      <c r="F13" s="33" t="n"/>
      <c r="G13" s="34" t="n"/>
      <c r="H13" s="33" t="n"/>
      <c r="I13" s="39">
        <f>IF(OR(D13="Fecha",D13="Ambos"),IF(OR(E13="",G13=""),"",EDATE(E13,G13)),"")</f>
        <v/>
      </c>
      <c r="J13" s="40">
        <f>IF(OR(D13="Kilometraje",D13="Ambos"),IF(OR(F13="",H13=""),"",F13+H13),"")</f>
        <v/>
      </c>
      <c r="K13" s="40">
        <f>IF(B13="","",IFERROR(INDEX(Unidades!$F$2:$F$151,MATCH(B13,Unidades!$A$2:$A$151,0)),""))</f>
        <v/>
      </c>
      <c r="L13" s="39">
        <f>IF(B13="","",IFERROR(INDEX(Unidades!$G$2:$G$151,MATCH(B13,Unidades!$A$2:$A$151,0)),""))</f>
        <v/>
      </c>
      <c r="M13" s="41">
        <f>IF(I13="","",I13-'Configuración'!$B$2)</f>
        <v/>
      </c>
      <c r="N13" s="40">
        <f>IF(OR(J13="",K13=""),"",J13-K13)</f>
        <v/>
      </c>
      <c r="O13" s="24">
        <f>IF(OR(B13="",C13="",D13=""),"",IF(OR(AND(OR(D13="Fecha",D13="Ambos"),I13=""),AND(OR(D13="Kilometraje",D13="Ambos"),OR(J13="",K13=""))),"Incompleto",IF(OR(AND(I13&lt;&gt;"",I13&lt;='Configuración'!$B$2),AND(J13&lt;&gt;"",J13&lt;=K13)),"Vencido",IF(OR(AND(I13&lt;&gt;"",I13&lt;='Configuración'!$B$2+'Configuración'!$B$3),AND(J13&lt;&gt;"",J13&lt;=K13+'Configuración'!$B$4)),"Próximo","Vigente"))))</f>
        <v/>
      </c>
      <c r="P13" s="42">
        <f>IF(O13="","",IF(O13="Incompleto","Faltan datos",IF(O13="Vigente","Sin alerta",IF(AND(I13&lt;&gt;"",J13&lt;&gt;"",I13&lt;='Configuración'!$B$2+IF(O13="Próximo",'Configuración'!$B$3,0),J13&lt;=K13+IF(O13="Próximo",'Configuración'!$B$4,0)),"Fecha y kilometraje",IF(AND(I13&lt;&gt;"",I13&lt;='Configuración'!$B$2+IF(O13="Próximo",'Configuración'!$B$3,0)),"Fecha","Kilometraje")))))</f>
        <v/>
      </c>
      <c r="Q13" s="31" t="n"/>
      <c r="R13" s="32" t="n"/>
      <c r="S13" s="31" t="n"/>
      <c r="T13">
        <f>IF(Unidades!A13="","",Unidades!A13)</f>
        <v/>
      </c>
      <c r="U13">
        <f>IF('Configuración'!F13="","",'Configuración'!F13)</f>
        <v/>
      </c>
    </row>
    <row r="14" ht="23" customHeight="1">
      <c r="A14" s="27" t="n"/>
      <c r="B14" s="27" t="n"/>
      <c r="C14" s="31" t="n"/>
      <c r="D14" s="27" t="n"/>
      <c r="E14" s="32" t="n"/>
      <c r="F14" s="33" t="n"/>
      <c r="G14" s="34" t="n"/>
      <c r="H14" s="33" t="n"/>
      <c r="I14" s="35">
        <f>IF(OR(D14="Fecha",D14="Ambos"),IF(OR(E14="",G14=""),"",EDATE(E14,G14)),"")</f>
        <v/>
      </c>
      <c r="J14" s="36">
        <f>IF(OR(D14="Kilometraje",D14="Ambos"),IF(OR(F14="",H14=""),"",F14+H14),"")</f>
        <v/>
      </c>
      <c r="K14" s="36">
        <f>IF(B14="","",IFERROR(INDEX(Unidades!$F$2:$F$151,MATCH(B14,Unidades!$A$2:$A$151,0)),""))</f>
        <v/>
      </c>
      <c r="L14" s="35">
        <f>IF(B14="","",IFERROR(INDEX(Unidades!$G$2:$G$151,MATCH(B14,Unidades!$A$2:$A$151,0)),""))</f>
        <v/>
      </c>
      <c r="M14" s="37">
        <f>IF(I14="","",I14-'Configuración'!$B$2)</f>
        <v/>
      </c>
      <c r="N14" s="36">
        <f>IF(OR(J14="",K14=""),"",J14-K14)</f>
        <v/>
      </c>
      <c r="O14" s="22">
        <f>IF(OR(B14="",C14="",D14=""),"",IF(OR(AND(OR(D14="Fecha",D14="Ambos"),I14=""),AND(OR(D14="Kilometraje",D14="Ambos"),OR(J14="",K14=""))),"Incompleto",IF(OR(AND(I14&lt;&gt;"",I14&lt;='Configuración'!$B$2),AND(J14&lt;&gt;"",J14&lt;=K14)),"Vencido",IF(OR(AND(I14&lt;&gt;"",I14&lt;='Configuración'!$B$2+'Configuración'!$B$3),AND(J14&lt;&gt;"",J14&lt;=K14+'Configuración'!$B$4)),"Próximo","Vigente"))))</f>
        <v/>
      </c>
      <c r="P14" s="38">
        <f>IF(O14="","",IF(O14="Incompleto","Faltan datos",IF(O14="Vigente","Sin alerta",IF(AND(I14&lt;&gt;"",J14&lt;&gt;"",I14&lt;='Configuración'!$B$2+IF(O14="Próximo",'Configuración'!$B$3,0),J14&lt;=K14+IF(O14="Próximo",'Configuración'!$B$4,0)),"Fecha y kilometraje",IF(AND(I14&lt;&gt;"",I14&lt;='Configuración'!$B$2+IF(O14="Próximo",'Configuración'!$B$3,0)),"Fecha","Kilometraje")))))</f>
        <v/>
      </c>
      <c r="Q14" s="31" t="n"/>
      <c r="R14" s="32" t="n"/>
      <c r="S14" s="31" t="n"/>
      <c r="T14">
        <f>IF(Unidades!A14="","",Unidades!A14)</f>
        <v/>
      </c>
      <c r="U14">
        <f>IF('Configuración'!F14="","",'Configuración'!F14)</f>
        <v/>
      </c>
    </row>
    <row r="15" ht="23" customHeight="1">
      <c r="A15" s="27" t="n"/>
      <c r="B15" s="27" t="n"/>
      <c r="C15" s="31" t="n"/>
      <c r="D15" s="27" t="n"/>
      <c r="E15" s="32" t="n"/>
      <c r="F15" s="33" t="n"/>
      <c r="G15" s="34" t="n"/>
      <c r="H15" s="33" t="n"/>
      <c r="I15" s="39">
        <f>IF(OR(D15="Fecha",D15="Ambos"),IF(OR(E15="",G15=""),"",EDATE(E15,G15)),"")</f>
        <v/>
      </c>
      <c r="J15" s="40">
        <f>IF(OR(D15="Kilometraje",D15="Ambos"),IF(OR(F15="",H15=""),"",F15+H15),"")</f>
        <v/>
      </c>
      <c r="K15" s="40">
        <f>IF(B15="","",IFERROR(INDEX(Unidades!$F$2:$F$151,MATCH(B15,Unidades!$A$2:$A$151,0)),""))</f>
        <v/>
      </c>
      <c r="L15" s="39">
        <f>IF(B15="","",IFERROR(INDEX(Unidades!$G$2:$G$151,MATCH(B15,Unidades!$A$2:$A$151,0)),""))</f>
        <v/>
      </c>
      <c r="M15" s="41">
        <f>IF(I15="","",I15-'Configuración'!$B$2)</f>
        <v/>
      </c>
      <c r="N15" s="40">
        <f>IF(OR(J15="",K15=""),"",J15-K15)</f>
        <v/>
      </c>
      <c r="O15" s="24">
        <f>IF(OR(B15="",C15="",D15=""),"",IF(OR(AND(OR(D15="Fecha",D15="Ambos"),I15=""),AND(OR(D15="Kilometraje",D15="Ambos"),OR(J15="",K15=""))),"Incompleto",IF(OR(AND(I15&lt;&gt;"",I15&lt;='Configuración'!$B$2),AND(J15&lt;&gt;"",J15&lt;=K15)),"Vencido",IF(OR(AND(I15&lt;&gt;"",I15&lt;='Configuración'!$B$2+'Configuración'!$B$3),AND(J15&lt;&gt;"",J15&lt;=K15+'Configuración'!$B$4)),"Próximo","Vigente"))))</f>
        <v/>
      </c>
      <c r="P15" s="42">
        <f>IF(O15="","",IF(O15="Incompleto","Faltan datos",IF(O15="Vigente","Sin alerta",IF(AND(I15&lt;&gt;"",J15&lt;&gt;"",I15&lt;='Configuración'!$B$2+IF(O15="Próximo",'Configuración'!$B$3,0),J15&lt;=K15+IF(O15="Próximo",'Configuración'!$B$4,0)),"Fecha y kilometraje",IF(AND(I15&lt;&gt;"",I15&lt;='Configuración'!$B$2+IF(O15="Próximo",'Configuración'!$B$3,0)),"Fecha","Kilometraje")))))</f>
        <v/>
      </c>
      <c r="Q15" s="31" t="n"/>
      <c r="R15" s="32" t="n"/>
      <c r="S15" s="31" t="n"/>
      <c r="T15">
        <f>IF(Unidades!A15="","",Unidades!A15)</f>
        <v/>
      </c>
      <c r="U15">
        <f>IF('Configuración'!F15="","",'Configuración'!F15)</f>
        <v/>
      </c>
    </row>
    <row r="16" ht="23" customHeight="1">
      <c r="A16" s="27" t="n"/>
      <c r="B16" s="27" t="n"/>
      <c r="C16" s="31" t="n"/>
      <c r="D16" s="27" t="n"/>
      <c r="E16" s="32" t="n"/>
      <c r="F16" s="33" t="n"/>
      <c r="G16" s="34" t="n"/>
      <c r="H16" s="33" t="n"/>
      <c r="I16" s="35">
        <f>IF(OR(D16="Fecha",D16="Ambos"),IF(OR(E16="",G16=""),"",EDATE(E16,G16)),"")</f>
        <v/>
      </c>
      <c r="J16" s="36">
        <f>IF(OR(D16="Kilometraje",D16="Ambos"),IF(OR(F16="",H16=""),"",F16+H16),"")</f>
        <v/>
      </c>
      <c r="K16" s="36">
        <f>IF(B16="","",IFERROR(INDEX(Unidades!$F$2:$F$151,MATCH(B16,Unidades!$A$2:$A$151,0)),""))</f>
        <v/>
      </c>
      <c r="L16" s="35">
        <f>IF(B16="","",IFERROR(INDEX(Unidades!$G$2:$G$151,MATCH(B16,Unidades!$A$2:$A$151,0)),""))</f>
        <v/>
      </c>
      <c r="M16" s="37">
        <f>IF(I16="","",I16-'Configuración'!$B$2)</f>
        <v/>
      </c>
      <c r="N16" s="36">
        <f>IF(OR(J16="",K16=""),"",J16-K16)</f>
        <v/>
      </c>
      <c r="O16" s="22">
        <f>IF(OR(B16="",C16="",D16=""),"",IF(OR(AND(OR(D16="Fecha",D16="Ambos"),I16=""),AND(OR(D16="Kilometraje",D16="Ambos"),OR(J16="",K16=""))),"Incompleto",IF(OR(AND(I16&lt;&gt;"",I16&lt;='Configuración'!$B$2),AND(J16&lt;&gt;"",J16&lt;=K16)),"Vencido",IF(OR(AND(I16&lt;&gt;"",I16&lt;='Configuración'!$B$2+'Configuración'!$B$3),AND(J16&lt;&gt;"",J16&lt;=K16+'Configuración'!$B$4)),"Próximo","Vigente"))))</f>
        <v/>
      </c>
      <c r="P16" s="38">
        <f>IF(O16="","",IF(O16="Incompleto","Faltan datos",IF(O16="Vigente","Sin alerta",IF(AND(I16&lt;&gt;"",J16&lt;&gt;"",I16&lt;='Configuración'!$B$2+IF(O16="Próximo",'Configuración'!$B$3,0),J16&lt;=K16+IF(O16="Próximo",'Configuración'!$B$4,0)),"Fecha y kilometraje",IF(AND(I16&lt;&gt;"",I16&lt;='Configuración'!$B$2+IF(O16="Próximo",'Configuración'!$B$3,0)),"Fecha","Kilometraje")))))</f>
        <v/>
      </c>
      <c r="Q16" s="31" t="n"/>
      <c r="R16" s="32" t="n"/>
      <c r="S16" s="31" t="n"/>
      <c r="T16">
        <f>IF(Unidades!A16="","",Unidades!A16)</f>
        <v/>
      </c>
      <c r="U16">
        <f>IF('Configuración'!F16="","",'Configuración'!F16)</f>
        <v/>
      </c>
    </row>
    <row r="17" ht="23" customHeight="1">
      <c r="A17" s="27" t="n"/>
      <c r="B17" s="27" t="n"/>
      <c r="C17" s="31" t="n"/>
      <c r="D17" s="27" t="n"/>
      <c r="E17" s="32" t="n"/>
      <c r="F17" s="33" t="n"/>
      <c r="G17" s="34" t="n"/>
      <c r="H17" s="33" t="n"/>
      <c r="I17" s="39">
        <f>IF(OR(D17="Fecha",D17="Ambos"),IF(OR(E17="",G17=""),"",EDATE(E17,G17)),"")</f>
        <v/>
      </c>
      <c r="J17" s="40">
        <f>IF(OR(D17="Kilometraje",D17="Ambos"),IF(OR(F17="",H17=""),"",F17+H17),"")</f>
        <v/>
      </c>
      <c r="K17" s="40">
        <f>IF(B17="","",IFERROR(INDEX(Unidades!$F$2:$F$151,MATCH(B17,Unidades!$A$2:$A$151,0)),""))</f>
        <v/>
      </c>
      <c r="L17" s="39">
        <f>IF(B17="","",IFERROR(INDEX(Unidades!$G$2:$G$151,MATCH(B17,Unidades!$A$2:$A$151,0)),""))</f>
        <v/>
      </c>
      <c r="M17" s="41">
        <f>IF(I17="","",I17-'Configuración'!$B$2)</f>
        <v/>
      </c>
      <c r="N17" s="40">
        <f>IF(OR(J17="",K17=""),"",J17-K17)</f>
        <v/>
      </c>
      <c r="O17" s="24">
        <f>IF(OR(B17="",C17="",D17=""),"",IF(OR(AND(OR(D17="Fecha",D17="Ambos"),I17=""),AND(OR(D17="Kilometraje",D17="Ambos"),OR(J17="",K17=""))),"Incompleto",IF(OR(AND(I17&lt;&gt;"",I17&lt;='Configuración'!$B$2),AND(J17&lt;&gt;"",J17&lt;=K17)),"Vencido",IF(OR(AND(I17&lt;&gt;"",I17&lt;='Configuración'!$B$2+'Configuración'!$B$3),AND(J17&lt;&gt;"",J17&lt;=K17+'Configuración'!$B$4)),"Próximo","Vigente"))))</f>
        <v/>
      </c>
      <c r="P17" s="42">
        <f>IF(O17="","",IF(O17="Incompleto","Faltan datos",IF(O17="Vigente","Sin alerta",IF(AND(I17&lt;&gt;"",J17&lt;&gt;"",I17&lt;='Configuración'!$B$2+IF(O17="Próximo",'Configuración'!$B$3,0),J17&lt;=K17+IF(O17="Próximo",'Configuración'!$B$4,0)),"Fecha y kilometraje",IF(AND(I17&lt;&gt;"",I17&lt;='Configuración'!$B$2+IF(O17="Próximo",'Configuración'!$B$3,0)),"Fecha","Kilometraje")))))</f>
        <v/>
      </c>
      <c r="Q17" s="31" t="n"/>
      <c r="R17" s="32" t="n"/>
      <c r="S17" s="31" t="n"/>
      <c r="T17">
        <f>IF(Unidades!A17="","",Unidades!A17)</f>
        <v/>
      </c>
      <c r="U17">
        <f>IF('Configuración'!F17="","",'Configuración'!F17)</f>
        <v/>
      </c>
    </row>
    <row r="18" ht="23" customHeight="1">
      <c r="A18" s="27" t="n"/>
      <c r="B18" s="27" t="n"/>
      <c r="C18" s="31" t="n"/>
      <c r="D18" s="27" t="n"/>
      <c r="E18" s="32" t="n"/>
      <c r="F18" s="33" t="n"/>
      <c r="G18" s="34" t="n"/>
      <c r="H18" s="33" t="n"/>
      <c r="I18" s="35">
        <f>IF(OR(D18="Fecha",D18="Ambos"),IF(OR(E18="",G18=""),"",EDATE(E18,G18)),"")</f>
        <v/>
      </c>
      <c r="J18" s="36">
        <f>IF(OR(D18="Kilometraje",D18="Ambos"),IF(OR(F18="",H18=""),"",F18+H18),"")</f>
        <v/>
      </c>
      <c r="K18" s="36">
        <f>IF(B18="","",IFERROR(INDEX(Unidades!$F$2:$F$151,MATCH(B18,Unidades!$A$2:$A$151,0)),""))</f>
        <v/>
      </c>
      <c r="L18" s="35">
        <f>IF(B18="","",IFERROR(INDEX(Unidades!$G$2:$G$151,MATCH(B18,Unidades!$A$2:$A$151,0)),""))</f>
        <v/>
      </c>
      <c r="M18" s="37">
        <f>IF(I18="","",I18-'Configuración'!$B$2)</f>
        <v/>
      </c>
      <c r="N18" s="36">
        <f>IF(OR(J18="",K18=""),"",J18-K18)</f>
        <v/>
      </c>
      <c r="O18" s="22">
        <f>IF(OR(B18="",C18="",D18=""),"",IF(OR(AND(OR(D18="Fecha",D18="Ambos"),I18=""),AND(OR(D18="Kilometraje",D18="Ambos"),OR(J18="",K18=""))),"Incompleto",IF(OR(AND(I18&lt;&gt;"",I18&lt;='Configuración'!$B$2),AND(J18&lt;&gt;"",J18&lt;=K18)),"Vencido",IF(OR(AND(I18&lt;&gt;"",I18&lt;='Configuración'!$B$2+'Configuración'!$B$3),AND(J18&lt;&gt;"",J18&lt;=K18+'Configuración'!$B$4)),"Próximo","Vigente"))))</f>
        <v/>
      </c>
      <c r="P18" s="38">
        <f>IF(O18="","",IF(O18="Incompleto","Faltan datos",IF(O18="Vigente","Sin alerta",IF(AND(I18&lt;&gt;"",J18&lt;&gt;"",I18&lt;='Configuración'!$B$2+IF(O18="Próximo",'Configuración'!$B$3,0),J18&lt;=K18+IF(O18="Próximo",'Configuración'!$B$4,0)),"Fecha y kilometraje",IF(AND(I18&lt;&gt;"",I18&lt;='Configuración'!$B$2+IF(O18="Próximo",'Configuración'!$B$3,0)),"Fecha","Kilometraje")))))</f>
        <v/>
      </c>
      <c r="Q18" s="31" t="n"/>
      <c r="R18" s="32" t="n"/>
      <c r="S18" s="31" t="n"/>
      <c r="T18">
        <f>IF(Unidades!A18="","",Unidades!A18)</f>
        <v/>
      </c>
      <c r="U18">
        <f>IF('Configuración'!F18="","",'Configuración'!F18)</f>
        <v/>
      </c>
    </row>
    <row r="19" ht="23" customHeight="1">
      <c r="A19" s="27" t="n"/>
      <c r="B19" s="27" t="n"/>
      <c r="C19" s="31" t="n"/>
      <c r="D19" s="27" t="n"/>
      <c r="E19" s="32" t="n"/>
      <c r="F19" s="33" t="n"/>
      <c r="G19" s="34" t="n"/>
      <c r="H19" s="33" t="n"/>
      <c r="I19" s="39">
        <f>IF(OR(D19="Fecha",D19="Ambos"),IF(OR(E19="",G19=""),"",EDATE(E19,G19)),"")</f>
        <v/>
      </c>
      <c r="J19" s="40">
        <f>IF(OR(D19="Kilometraje",D19="Ambos"),IF(OR(F19="",H19=""),"",F19+H19),"")</f>
        <v/>
      </c>
      <c r="K19" s="40">
        <f>IF(B19="","",IFERROR(INDEX(Unidades!$F$2:$F$151,MATCH(B19,Unidades!$A$2:$A$151,0)),""))</f>
        <v/>
      </c>
      <c r="L19" s="39">
        <f>IF(B19="","",IFERROR(INDEX(Unidades!$G$2:$G$151,MATCH(B19,Unidades!$A$2:$A$151,0)),""))</f>
        <v/>
      </c>
      <c r="M19" s="41">
        <f>IF(I19="","",I19-'Configuración'!$B$2)</f>
        <v/>
      </c>
      <c r="N19" s="40">
        <f>IF(OR(J19="",K19=""),"",J19-K19)</f>
        <v/>
      </c>
      <c r="O19" s="24">
        <f>IF(OR(B19="",C19="",D19=""),"",IF(OR(AND(OR(D19="Fecha",D19="Ambos"),I19=""),AND(OR(D19="Kilometraje",D19="Ambos"),OR(J19="",K19=""))),"Incompleto",IF(OR(AND(I19&lt;&gt;"",I19&lt;='Configuración'!$B$2),AND(J19&lt;&gt;"",J19&lt;=K19)),"Vencido",IF(OR(AND(I19&lt;&gt;"",I19&lt;='Configuración'!$B$2+'Configuración'!$B$3),AND(J19&lt;&gt;"",J19&lt;=K19+'Configuración'!$B$4)),"Próximo","Vigente"))))</f>
        <v/>
      </c>
      <c r="P19" s="42">
        <f>IF(O19="","",IF(O19="Incompleto","Faltan datos",IF(O19="Vigente","Sin alerta",IF(AND(I19&lt;&gt;"",J19&lt;&gt;"",I19&lt;='Configuración'!$B$2+IF(O19="Próximo",'Configuración'!$B$3,0),J19&lt;=K19+IF(O19="Próximo",'Configuración'!$B$4,0)),"Fecha y kilometraje",IF(AND(I19&lt;&gt;"",I19&lt;='Configuración'!$B$2+IF(O19="Próximo",'Configuración'!$B$3,0)),"Fecha","Kilometraje")))))</f>
        <v/>
      </c>
      <c r="Q19" s="31" t="n"/>
      <c r="R19" s="32" t="n"/>
      <c r="S19" s="31" t="n"/>
      <c r="T19">
        <f>IF(Unidades!A19="","",Unidades!A19)</f>
        <v/>
      </c>
      <c r="U19">
        <f>IF('Configuración'!F19="","",'Configuración'!F19)</f>
        <v/>
      </c>
    </row>
    <row r="20" ht="23" customHeight="1">
      <c r="A20" s="27" t="n"/>
      <c r="B20" s="27" t="n"/>
      <c r="C20" s="31" t="n"/>
      <c r="D20" s="27" t="n"/>
      <c r="E20" s="32" t="n"/>
      <c r="F20" s="33" t="n"/>
      <c r="G20" s="34" t="n"/>
      <c r="H20" s="33" t="n"/>
      <c r="I20" s="35">
        <f>IF(OR(D20="Fecha",D20="Ambos"),IF(OR(E20="",G20=""),"",EDATE(E20,G20)),"")</f>
        <v/>
      </c>
      <c r="J20" s="36">
        <f>IF(OR(D20="Kilometraje",D20="Ambos"),IF(OR(F20="",H20=""),"",F20+H20),"")</f>
        <v/>
      </c>
      <c r="K20" s="36">
        <f>IF(B20="","",IFERROR(INDEX(Unidades!$F$2:$F$151,MATCH(B20,Unidades!$A$2:$A$151,0)),""))</f>
        <v/>
      </c>
      <c r="L20" s="35">
        <f>IF(B20="","",IFERROR(INDEX(Unidades!$G$2:$G$151,MATCH(B20,Unidades!$A$2:$A$151,0)),""))</f>
        <v/>
      </c>
      <c r="M20" s="37">
        <f>IF(I20="","",I20-'Configuración'!$B$2)</f>
        <v/>
      </c>
      <c r="N20" s="36">
        <f>IF(OR(J20="",K20=""),"",J20-K20)</f>
        <v/>
      </c>
      <c r="O20" s="22">
        <f>IF(OR(B20="",C20="",D20=""),"",IF(OR(AND(OR(D20="Fecha",D20="Ambos"),I20=""),AND(OR(D20="Kilometraje",D20="Ambos"),OR(J20="",K20=""))),"Incompleto",IF(OR(AND(I20&lt;&gt;"",I20&lt;='Configuración'!$B$2),AND(J20&lt;&gt;"",J20&lt;=K20)),"Vencido",IF(OR(AND(I20&lt;&gt;"",I20&lt;='Configuración'!$B$2+'Configuración'!$B$3),AND(J20&lt;&gt;"",J20&lt;=K20+'Configuración'!$B$4)),"Próximo","Vigente"))))</f>
        <v/>
      </c>
      <c r="P20" s="38">
        <f>IF(O20="","",IF(O20="Incompleto","Faltan datos",IF(O20="Vigente","Sin alerta",IF(AND(I20&lt;&gt;"",J20&lt;&gt;"",I20&lt;='Configuración'!$B$2+IF(O20="Próximo",'Configuración'!$B$3,0),J20&lt;=K20+IF(O20="Próximo",'Configuración'!$B$4,0)),"Fecha y kilometraje",IF(AND(I20&lt;&gt;"",I20&lt;='Configuración'!$B$2+IF(O20="Próximo",'Configuración'!$B$3,0)),"Fecha","Kilometraje")))))</f>
        <v/>
      </c>
      <c r="Q20" s="31" t="n"/>
      <c r="R20" s="32" t="n"/>
      <c r="S20" s="31" t="n"/>
      <c r="T20">
        <f>IF(Unidades!A20="","",Unidades!A20)</f>
        <v/>
      </c>
      <c r="U20">
        <f>IF('Configuración'!F20="","",'Configuración'!F20)</f>
        <v/>
      </c>
    </row>
    <row r="21" ht="23" customHeight="1">
      <c r="A21" s="27" t="n"/>
      <c r="B21" s="27" t="n"/>
      <c r="C21" s="31" t="n"/>
      <c r="D21" s="27" t="n"/>
      <c r="E21" s="32" t="n"/>
      <c r="F21" s="33" t="n"/>
      <c r="G21" s="34" t="n"/>
      <c r="H21" s="33" t="n"/>
      <c r="I21" s="39">
        <f>IF(OR(D21="Fecha",D21="Ambos"),IF(OR(E21="",G21=""),"",EDATE(E21,G21)),"")</f>
        <v/>
      </c>
      <c r="J21" s="40">
        <f>IF(OR(D21="Kilometraje",D21="Ambos"),IF(OR(F21="",H21=""),"",F21+H21),"")</f>
        <v/>
      </c>
      <c r="K21" s="40">
        <f>IF(B21="","",IFERROR(INDEX(Unidades!$F$2:$F$151,MATCH(B21,Unidades!$A$2:$A$151,0)),""))</f>
        <v/>
      </c>
      <c r="L21" s="39">
        <f>IF(B21="","",IFERROR(INDEX(Unidades!$G$2:$G$151,MATCH(B21,Unidades!$A$2:$A$151,0)),""))</f>
        <v/>
      </c>
      <c r="M21" s="41">
        <f>IF(I21="","",I21-'Configuración'!$B$2)</f>
        <v/>
      </c>
      <c r="N21" s="40">
        <f>IF(OR(J21="",K21=""),"",J21-K21)</f>
        <v/>
      </c>
      <c r="O21" s="24">
        <f>IF(OR(B21="",C21="",D21=""),"",IF(OR(AND(OR(D21="Fecha",D21="Ambos"),I21=""),AND(OR(D21="Kilometraje",D21="Ambos"),OR(J21="",K21=""))),"Incompleto",IF(OR(AND(I21&lt;&gt;"",I21&lt;='Configuración'!$B$2),AND(J21&lt;&gt;"",J21&lt;=K21)),"Vencido",IF(OR(AND(I21&lt;&gt;"",I21&lt;='Configuración'!$B$2+'Configuración'!$B$3),AND(J21&lt;&gt;"",J21&lt;=K21+'Configuración'!$B$4)),"Próximo","Vigente"))))</f>
        <v/>
      </c>
      <c r="P21" s="42">
        <f>IF(O21="","",IF(O21="Incompleto","Faltan datos",IF(O21="Vigente","Sin alerta",IF(AND(I21&lt;&gt;"",J21&lt;&gt;"",I21&lt;='Configuración'!$B$2+IF(O21="Próximo",'Configuración'!$B$3,0),J21&lt;=K21+IF(O21="Próximo",'Configuración'!$B$4,0)),"Fecha y kilometraje",IF(AND(I21&lt;&gt;"",I21&lt;='Configuración'!$B$2+IF(O21="Próximo",'Configuración'!$B$3,0)),"Fecha","Kilometraje")))))</f>
        <v/>
      </c>
      <c r="Q21" s="31" t="n"/>
      <c r="R21" s="32" t="n"/>
      <c r="S21" s="31" t="n"/>
      <c r="T21">
        <f>IF(Unidades!A21="","",Unidades!A21)</f>
        <v/>
      </c>
      <c r="U21">
        <f>IF('Configuración'!F21="","",'Configuración'!F21)</f>
        <v/>
      </c>
    </row>
    <row r="22" ht="23" customHeight="1">
      <c r="A22" s="27" t="n"/>
      <c r="B22" s="27" t="n"/>
      <c r="C22" s="31" t="n"/>
      <c r="D22" s="27" t="n"/>
      <c r="E22" s="32" t="n"/>
      <c r="F22" s="33" t="n"/>
      <c r="G22" s="34" t="n"/>
      <c r="H22" s="33" t="n"/>
      <c r="I22" s="35">
        <f>IF(OR(D22="Fecha",D22="Ambos"),IF(OR(E22="",G22=""),"",EDATE(E22,G22)),"")</f>
        <v/>
      </c>
      <c r="J22" s="36">
        <f>IF(OR(D22="Kilometraje",D22="Ambos"),IF(OR(F22="",H22=""),"",F22+H22),"")</f>
        <v/>
      </c>
      <c r="K22" s="36">
        <f>IF(B22="","",IFERROR(INDEX(Unidades!$F$2:$F$151,MATCH(B22,Unidades!$A$2:$A$151,0)),""))</f>
        <v/>
      </c>
      <c r="L22" s="35">
        <f>IF(B22="","",IFERROR(INDEX(Unidades!$G$2:$G$151,MATCH(B22,Unidades!$A$2:$A$151,0)),""))</f>
        <v/>
      </c>
      <c r="M22" s="37">
        <f>IF(I22="","",I22-'Configuración'!$B$2)</f>
        <v/>
      </c>
      <c r="N22" s="36">
        <f>IF(OR(J22="",K22=""),"",J22-K22)</f>
        <v/>
      </c>
      <c r="O22" s="22">
        <f>IF(OR(B22="",C22="",D22=""),"",IF(OR(AND(OR(D22="Fecha",D22="Ambos"),I22=""),AND(OR(D22="Kilometraje",D22="Ambos"),OR(J22="",K22=""))),"Incompleto",IF(OR(AND(I22&lt;&gt;"",I22&lt;='Configuración'!$B$2),AND(J22&lt;&gt;"",J22&lt;=K22)),"Vencido",IF(OR(AND(I22&lt;&gt;"",I22&lt;='Configuración'!$B$2+'Configuración'!$B$3),AND(J22&lt;&gt;"",J22&lt;=K22+'Configuración'!$B$4)),"Próximo","Vigente"))))</f>
        <v/>
      </c>
      <c r="P22" s="38">
        <f>IF(O22="","",IF(O22="Incompleto","Faltan datos",IF(O22="Vigente","Sin alerta",IF(AND(I22&lt;&gt;"",J22&lt;&gt;"",I22&lt;='Configuración'!$B$2+IF(O22="Próximo",'Configuración'!$B$3,0),J22&lt;=K22+IF(O22="Próximo",'Configuración'!$B$4,0)),"Fecha y kilometraje",IF(AND(I22&lt;&gt;"",I22&lt;='Configuración'!$B$2+IF(O22="Próximo",'Configuración'!$B$3,0)),"Fecha","Kilometraje")))))</f>
        <v/>
      </c>
      <c r="Q22" s="31" t="n"/>
      <c r="R22" s="32" t="n"/>
      <c r="S22" s="31" t="n"/>
      <c r="T22">
        <f>IF(Unidades!A22="","",Unidades!A22)</f>
        <v/>
      </c>
      <c r="U22">
        <f>IF('Configuración'!F22="","",'Configuración'!F22)</f>
        <v/>
      </c>
    </row>
    <row r="23" ht="23" customHeight="1">
      <c r="A23" s="27" t="n"/>
      <c r="B23" s="27" t="n"/>
      <c r="C23" s="31" t="n"/>
      <c r="D23" s="27" t="n"/>
      <c r="E23" s="32" t="n"/>
      <c r="F23" s="33" t="n"/>
      <c r="G23" s="34" t="n"/>
      <c r="H23" s="33" t="n"/>
      <c r="I23" s="39">
        <f>IF(OR(D23="Fecha",D23="Ambos"),IF(OR(E23="",G23=""),"",EDATE(E23,G23)),"")</f>
        <v/>
      </c>
      <c r="J23" s="40">
        <f>IF(OR(D23="Kilometraje",D23="Ambos"),IF(OR(F23="",H23=""),"",F23+H23),"")</f>
        <v/>
      </c>
      <c r="K23" s="40">
        <f>IF(B23="","",IFERROR(INDEX(Unidades!$F$2:$F$151,MATCH(B23,Unidades!$A$2:$A$151,0)),""))</f>
        <v/>
      </c>
      <c r="L23" s="39">
        <f>IF(B23="","",IFERROR(INDEX(Unidades!$G$2:$G$151,MATCH(B23,Unidades!$A$2:$A$151,0)),""))</f>
        <v/>
      </c>
      <c r="M23" s="41">
        <f>IF(I23="","",I23-'Configuración'!$B$2)</f>
        <v/>
      </c>
      <c r="N23" s="40">
        <f>IF(OR(J23="",K23=""),"",J23-K23)</f>
        <v/>
      </c>
      <c r="O23" s="24">
        <f>IF(OR(B23="",C23="",D23=""),"",IF(OR(AND(OR(D23="Fecha",D23="Ambos"),I23=""),AND(OR(D23="Kilometraje",D23="Ambos"),OR(J23="",K23=""))),"Incompleto",IF(OR(AND(I23&lt;&gt;"",I23&lt;='Configuración'!$B$2),AND(J23&lt;&gt;"",J23&lt;=K23)),"Vencido",IF(OR(AND(I23&lt;&gt;"",I23&lt;='Configuración'!$B$2+'Configuración'!$B$3),AND(J23&lt;&gt;"",J23&lt;=K23+'Configuración'!$B$4)),"Próximo","Vigente"))))</f>
        <v/>
      </c>
      <c r="P23" s="42">
        <f>IF(O23="","",IF(O23="Incompleto","Faltan datos",IF(O23="Vigente","Sin alerta",IF(AND(I23&lt;&gt;"",J23&lt;&gt;"",I23&lt;='Configuración'!$B$2+IF(O23="Próximo",'Configuración'!$B$3,0),J23&lt;=K23+IF(O23="Próximo",'Configuración'!$B$4,0)),"Fecha y kilometraje",IF(AND(I23&lt;&gt;"",I23&lt;='Configuración'!$B$2+IF(O23="Próximo",'Configuración'!$B$3,0)),"Fecha","Kilometraje")))))</f>
        <v/>
      </c>
      <c r="Q23" s="31" t="n"/>
      <c r="R23" s="32" t="n"/>
      <c r="S23" s="31" t="n"/>
      <c r="T23">
        <f>IF(Unidades!A23="","",Unidades!A23)</f>
        <v/>
      </c>
      <c r="U23">
        <f>IF('Configuración'!F23="","",'Configuración'!F23)</f>
        <v/>
      </c>
    </row>
    <row r="24" ht="23" customHeight="1">
      <c r="A24" s="27" t="n"/>
      <c r="B24" s="27" t="n"/>
      <c r="C24" s="31" t="n"/>
      <c r="D24" s="27" t="n"/>
      <c r="E24" s="32" t="n"/>
      <c r="F24" s="33" t="n"/>
      <c r="G24" s="34" t="n"/>
      <c r="H24" s="33" t="n"/>
      <c r="I24" s="35">
        <f>IF(OR(D24="Fecha",D24="Ambos"),IF(OR(E24="",G24=""),"",EDATE(E24,G24)),"")</f>
        <v/>
      </c>
      <c r="J24" s="36">
        <f>IF(OR(D24="Kilometraje",D24="Ambos"),IF(OR(F24="",H24=""),"",F24+H24),"")</f>
        <v/>
      </c>
      <c r="K24" s="36">
        <f>IF(B24="","",IFERROR(INDEX(Unidades!$F$2:$F$151,MATCH(B24,Unidades!$A$2:$A$151,0)),""))</f>
        <v/>
      </c>
      <c r="L24" s="35">
        <f>IF(B24="","",IFERROR(INDEX(Unidades!$G$2:$G$151,MATCH(B24,Unidades!$A$2:$A$151,0)),""))</f>
        <v/>
      </c>
      <c r="M24" s="37">
        <f>IF(I24="","",I24-'Configuración'!$B$2)</f>
        <v/>
      </c>
      <c r="N24" s="36">
        <f>IF(OR(J24="",K24=""),"",J24-K24)</f>
        <v/>
      </c>
      <c r="O24" s="22">
        <f>IF(OR(B24="",C24="",D24=""),"",IF(OR(AND(OR(D24="Fecha",D24="Ambos"),I24=""),AND(OR(D24="Kilometraje",D24="Ambos"),OR(J24="",K24=""))),"Incompleto",IF(OR(AND(I24&lt;&gt;"",I24&lt;='Configuración'!$B$2),AND(J24&lt;&gt;"",J24&lt;=K24)),"Vencido",IF(OR(AND(I24&lt;&gt;"",I24&lt;='Configuración'!$B$2+'Configuración'!$B$3),AND(J24&lt;&gt;"",J24&lt;=K24+'Configuración'!$B$4)),"Próximo","Vigente"))))</f>
        <v/>
      </c>
      <c r="P24" s="38">
        <f>IF(O24="","",IF(O24="Incompleto","Faltan datos",IF(O24="Vigente","Sin alerta",IF(AND(I24&lt;&gt;"",J24&lt;&gt;"",I24&lt;='Configuración'!$B$2+IF(O24="Próximo",'Configuración'!$B$3,0),J24&lt;=K24+IF(O24="Próximo",'Configuración'!$B$4,0)),"Fecha y kilometraje",IF(AND(I24&lt;&gt;"",I24&lt;='Configuración'!$B$2+IF(O24="Próximo",'Configuración'!$B$3,0)),"Fecha","Kilometraje")))))</f>
        <v/>
      </c>
      <c r="Q24" s="31" t="n"/>
      <c r="R24" s="32" t="n"/>
      <c r="S24" s="31" t="n"/>
      <c r="T24">
        <f>IF(Unidades!A24="","",Unidades!A24)</f>
        <v/>
      </c>
      <c r="U24">
        <f>IF('Configuración'!F24="","",'Configuración'!F24)</f>
        <v/>
      </c>
    </row>
    <row r="25" ht="23" customHeight="1">
      <c r="A25" s="27" t="n"/>
      <c r="B25" s="27" t="n"/>
      <c r="C25" s="31" t="n"/>
      <c r="D25" s="27" t="n"/>
      <c r="E25" s="32" t="n"/>
      <c r="F25" s="33" t="n"/>
      <c r="G25" s="34" t="n"/>
      <c r="H25" s="33" t="n"/>
      <c r="I25" s="39">
        <f>IF(OR(D25="Fecha",D25="Ambos"),IF(OR(E25="",G25=""),"",EDATE(E25,G25)),"")</f>
        <v/>
      </c>
      <c r="J25" s="40">
        <f>IF(OR(D25="Kilometraje",D25="Ambos"),IF(OR(F25="",H25=""),"",F25+H25),"")</f>
        <v/>
      </c>
      <c r="K25" s="40">
        <f>IF(B25="","",IFERROR(INDEX(Unidades!$F$2:$F$151,MATCH(B25,Unidades!$A$2:$A$151,0)),""))</f>
        <v/>
      </c>
      <c r="L25" s="39">
        <f>IF(B25="","",IFERROR(INDEX(Unidades!$G$2:$G$151,MATCH(B25,Unidades!$A$2:$A$151,0)),""))</f>
        <v/>
      </c>
      <c r="M25" s="41">
        <f>IF(I25="","",I25-'Configuración'!$B$2)</f>
        <v/>
      </c>
      <c r="N25" s="40">
        <f>IF(OR(J25="",K25=""),"",J25-K25)</f>
        <v/>
      </c>
      <c r="O25" s="24">
        <f>IF(OR(B25="",C25="",D25=""),"",IF(OR(AND(OR(D25="Fecha",D25="Ambos"),I25=""),AND(OR(D25="Kilometraje",D25="Ambos"),OR(J25="",K25=""))),"Incompleto",IF(OR(AND(I25&lt;&gt;"",I25&lt;='Configuración'!$B$2),AND(J25&lt;&gt;"",J25&lt;=K25)),"Vencido",IF(OR(AND(I25&lt;&gt;"",I25&lt;='Configuración'!$B$2+'Configuración'!$B$3),AND(J25&lt;&gt;"",J25&lt;=K25+'Configuración'!$B$4)),"Próximo","Vigente"))))</f>
        <v/>
      </c>
      <c r="P25" s="42">
        <f>IF(O25="","",IF(O25="Incompleto","Faltan datos",IF(O25="Vigente","Sin alerta",IF(AND(I25&lt;&gt;"",J25&lt;&gt;"",I25&lt;='Configuración'!$B$2+IF(O25="Próximo",'Configuración'!$B$3,0),J25&lt;=K25+IF(O25="Próximo",'Configuración'!$B$4,0)),"Fecha y kilometraje",IF(AND(I25&lt;&gt;"",I25&lt;='Configuración'!$B$2+IF(O25="Próximo",'Configuración'!$B$3,0)),"Fecha","Kilometraje")))))</f>
        <v/>
      </c>
      <c r="Q25" s="31" t="n"/>
      <c r="R25" s="32" t="n"/>
      <c r="S25" s="31" t="n"/>
      <c r="T25">
        <f>IF(Unidades!A25="","",Unidades!A25)</f>
        <v/>
      </c>
      <c r="U25">
        <f>IF('Configuración'!F25="","",'Configuración'!F25)</f>
        <v/>
      </c>
    </row>
    <row r="26" ht="23" customHeight="1">
      <c r="A26" s="27" t="n"/>
      <c r="B26" s="27" t="n"/>
      <c r="C26" s="31" t="n"/>
      <c r="D26" s="27" t="n"/>
      <c r="E26" s="32" t="n"/>
      <c r="F26" s="33" t="n"/>
      <c r="G26" s="34" t="n"/>
      <c r="H26" s="33" t="n"/>
      <c r="I26" s="35">
        <f>IF(OR(D26="Fecha",D26="Ambos"),IF(OR(E26="",G26=""),"",EDATE(E26,G26)),"")</f>
        <v/>
      </c>
      <c r="J26" s="36">
        <f>IF(OR(D26="Kilometraje",D26="Ambos"),IF(OR(F26="",H26=""),"",F26+H26),"")</f>
        <v/>
      </c>
      <c r="K26" s="36">
        <f>IF(B26="","",IFERROR(INDEX(Unidades!$F$2:$F$151,MATCH(B26,Unidades!$A$2:$A$151,0)),""))</f>
        <v/>
      </c>
      <c r="L26" s="35">
        <f>IF(B26="","",IFERROR(INDEX(Unidades!$G$2:$G$151,MATCH(B26,Unidades!$A$2:$A$151,0)),""))</f>
        <v/>
      </c>
      <c r="M26" s="37">
        <f>IF(I26="","",I26-'Configuración'!$B$2)</f>
        <v/>
      </c>
      <c r="N26" s="36">
        <f>IF(OR(J26="",K26=""),"",J26-K26)</f>
        <v/>
      </c>
      <c r="O26" s="22">
        <f>IF(OR(B26="",C26="",D26=""),"",IF(OR(AND(OR(D26="Fecha",D26="Ambos"),I26=""),AND(OR(D26="Kilometraje",D26="Ambos"),OR(J26="",K26=""))),"Incompleto",IF(OR(AND(I26&lt;&gt;"",I26&lt;='Configuración'!$B$2),AND(J26&lt;&gt;"",J26&lt;=K26)),"Vencido",IF(OR(AND(I26&lt;&gt;"",I26&lt;='Configuración'!$B$2+'Configuración'!$B$3),AND(J26&lt;&gt;"",J26&lt;=K26+'Configuración'!$B$4)),"Próximo","Vigente"))))</f>
        <v/>
      </c>
      <c r="P26" s="38">
        <f>IF(O26="","",IF(O26="Incompleto","Faltan datos",IF(O26="Vigente","Sin alerta",IF(AND(I26&lt;&gt;"",J26&lt;&gt;"",I26&lt;='Configuración'!$B$2+IF(O26="Próximo",'Configuración'!$B$3,0),J26&lt;=K26+IF(O26="Próximo",'Configuración'!$B$4,0)),"Fecha y kilometraje",IF(AND(I26&lt;&gt;"",I26&lt;='Configuración'!$B$2+IF(O26="Próximo",'Configuración'!$B$3,0)),"Fecha","Kilometraje")))))</f>
        <v/>
      </c>
      <c r="Q26" s="31" t="n"/>
      <c r="R26" s="32" t="n"/>
      <c r="S26" s="31" t="n"/>
      <c r="T26">
        <f>IF(Unidades!A26="","",Unidades!A26)</f>
        <v/>
      </c>
      <c r="U26">
        <f>IF('Configuración'!F26="","",'Configuración'!F26)</f>
        <v/>
      </c>
    </row>
    <row r="27" ht="23" customHeight="1">
      <c r="A27" s="27" t="n"/>
      <c r="B27" s="27" t="n"/>
      <c r="C27" s="31" t="n"/>
      <c r="D27" s="27" t="n"/>
      <c r="E27" s="32" t="n"/>
      <c r="F27" s="33" t="n"/>
      <c r="G27" s="34" t="n"/>
      <c r="H27" s="33" t="n"/>
      <c r="I27" s="39">
        <f>IF(OR(D27="Fecha",D27="Ambos"),IF(OR(E27="",G27=""),"",EDATE(E27,G27)),"")</f>
        <v/>
      </c>
      <c r="J27" s="40">
        <f>IF(OR(D27="Kilometraje",D27="Ambos"),IF(OR(F27="",H27=""),"",F27+H27),"")</f>
        <v/>
      </c>
      <c r="K27" s="40">
        <f>IF(B27="","",IFERROR(INDEX(Unidades!$F$2:$F$151,MATCH(B27,Unidades!$A$2:$A$151,0)),""))</f>
        <v/>
      </c>
      <c r="L27" s="39">
        <f>IF(B27="","",IFERROR(INDEX(Unidades!$G$2:$G$151,MATCH(B27,Unidades!$A$2:$A$151,0)),""))</f>
        <v/>
      </c>
      <c r="M27" s="41">
        <f>IF(I27="","",I27-'Configuración'!$B$2)</f>
        <v/>
      </c>
      <c r="N27" s="40">
        <f>IF(OR(J27="",K27=""),"",J27-K27)</f>
        <v/>
      </c>
      <c r="O27" s="24">
        <f>IF(OR(B27="",C27="",D27=""),"",IF(OR(AND(OR(D27="Fecha",D27="Ambos"),I27=""),AND(OR(D27="Kilometraje",D27="Ambos"),OR(J27="",K27=""))),"Incompleto",IF(OR(AND(I27&lt;&gt;"",I27&lt;='Configuración'!$B$2),AND(J27&lt;&gt;"",J27&lt;=K27)),"Vencido",IF(OR(AND(I27&lt;&gt;"",I27&lt;='Configuración'!$B$2+'Configuración'!$B$3),AND(J27&lt;&gt;"",J27&lt;=K27+'Configuración'!$B$4)),"Próximo","Vigente"))))</f>
        <v/>
      </c>
      <c r="P27" s="42">
        <f>IF(O27="","",IF(O27="Incompleto","Faltan datos",IF(O27="Vigente","Sin alerta",IF(AND(I27&lt;&gt;"",J27&lt;&gt;"",I27&lt;='Configuración'!$B$2+IF(O27="Próximo",'Configuración'!$B$3,0),J27&lt;=K27+IF(O27="Próximo",'Configuración'!$B$4,0)),"Fecha y kilometraje",IF(AND(I27&lt;&gt;"",I27&lt;='Configuración'!$B$2+IF(O27="Próximo",'Configuración'!$B$3,0)),"Fecha","Kilometraje")))))</f>
        <v/>
      </c>
      <c r="Q27" s="31" t="n"/>
      <c r="R27" s="32" t="n"/>
      <c r="S27" s="31" t="n"/>
      <c r="T27">
        <f>IF(Unidades!A27="","",Unidades!A27)</f>
        <v/>
      </c>
      <c r="U27">
        <f>IF('Configuración'!F27="","",'Configuración'!F27)</f>
        <v/>
      </c>
    </row>
    <row r="28" ht="23" customHeight="1">
      <c r="A28" s="27" t="n"/>
      <c r="B28" s="27" t="n"/>
      <c r="C28" s="31" t="n"/>
      <c r="D28" s="27" t="n"/>
      <c r="E28" s="32" t="n"/>
      <c r="F28" s="33" t="n"/>
      <c r="G28" s="34" t="n"/>
      <c r="H28" s="33" t="n"/>
      <c r="I28" s="35">
        <f>IF(OR(D28="Fecha",D28="Ambos"),IF(OR(E28="",G28=""),"",EDATE(E28,G28)),"")</f>
        <v/>
      </c>
      <c r="J28" s="36">
        <f>IF(OR(D28="Kilometraje",D28="Ambos"),IF(OR(F28="",H28=""),"",F28+H28),"")</f>
        <v/>
      </c>
      <c r="K28" s="36">
        <f>IF(B28="","",IFERROR(INDEX(Unidades!$F$2:$F$151,MATCH(B28,Unidades!$A$2:$A$151,0)),""))</f>
        <v/>
      </c>
      <c r="L28" s="35">
        <f>IF(B28="","",IFERROR(INDEX(Unidades!$G$2:$G$151,MATCH(B28,Unidades!$A$2:$A$151,0)),""))</f>
        <v/>
      </c>
      <c r="M28" s="37">
        <f>IF(I28="","",I28-'Configuración'!$B$2)</f>
        <v/>
      </c>
      <c r="N28" s="36">
        <f>IF(OR(J28="",K28=""),"",J28-K28)</f>
        <v/>
      </c>
      <c r="O28" s="22">
        <f>IF(OR(B28="",C28="",D28=""),"",IF(OR(AND(OR(D28="Fecha",D28="Ambos"),I28=""),AND(OR(D28="Kilometraje",D28="Ambos"),OR(J28="",K28=""))),"Incompleto",IF(OR(AND(I28&lt;&gt;"",I28&lt;='Configuración'!$B$2),AND(J28&lt;&gt;"",J28&lt;=K28)),"Vencido",IF(OR(AND(I28&lt;&gt;"",I28&lt;='Configuración'!$B$2+'Configuración'!$B$3),AND(J28&lt;&gt;"",J28&lt;=K28+'Configuración'!$B$4)),"Próximo","Vigente"))))</f>
        <v/>
      </c>
      <c r="P28" s="38">
        <f>IF(O28="","",IF(O28="Incompleto","Faltan datos",IF(O28="Vigente","Sin alerta",IF(AND(I28&lt;&gt;"",J28&lt;&gt;"",I28&lt;='Configuración'!$B$2+IF(O28="Próximo",'Configuración'!$B$3,0),J28&lt;=K28+IF(O28="Próximo",'Configuración'!$B$4,0)),"Fecha y kilometraje",IF(AND(I28&lt;&gt;"",I28&lt;='Configuración'!$B$2+IF(O28="Próximo",'Configuración'!$B$3,0)),"Fecha","Kilometraje")))))</f>
        <v/>
      </c>
      <c r="Q28" s="31" t="n"/>
      <c r="R28" s="32" t="n"/>
      <c r="S28" s="31" t="n"/>
      <c r="T28">
        <f>IF(Unidades!A28="","",Unidades!A28)</f>
        <v/>
      </c>
      <c r="U28">
        <f>IF('Configuración'!F28="","",'Configuración'!F28)</f>
        <v/>
      </c>
    </row>
    <row r="29" ht="23" customHeight="1">
      <c r="A29" s="27" t="n"/>
      <c r="B29" s="27" t="n"/>
      <c r="C29" s="31" t="n"/>
      <c r="D29" s="27" t="n"/>
      <c r="E29" s="32" t="n"/>
      <c r="F29" s="33" t="n"/>
      <c r="G29" s="34" t="n"/>
      <c r="H29" s="33" t="n"/>
      <c r="I29" s="39">
        <f>IF(OR(D29="Fecha",D29="Ambos"),IF(OR(E29="",G29=""),"",EDATE(E29,G29)),"")</f>
        <v/>
      </c>
      <c r="J29" s="40">
        <f>IF(OR(D29="Kilometraje",D29="Ambos"),IF(OR(F29="",H29=""),"",F29+H29),"")</f>
        <v/>
      </c>
      <c r="K29" s="40">
        <f>IF(B29="","",IFERROR(INDEX(Unidades!$F$2:$F$151,MATCH(B29,Unidades!$A$2:$A$151,0)),""))</f>
        <v/>
      </c>
      <c r="L29" s="39">
        <f>IF(B29="","",IFERROR(INDEX(Unidades!$G$2:$G$151,MATCH(B29,Unidades!$A$2:$A$151,0)),""))</f>
        <v/>
      </c>
      <c r="M29" s="41">
        <f>IF(I29="","",I29-'Configuración'!$B$2)</f>
        <v/>
      </c>
      <c r="N29" s="40">
        <f>IF(OR(J29="",K29=""),"",J29-K29)</f>
        <v/>
      </c>
      <c r="O29" s="24">
        <f>IF(OR(B29="",C29="",D29=""),"",IF(OR(AND(OR(D29="Fecha",D29="Ambos"),I29=""),AND(OR(D29="Kilometraje",D29="Ambos"),OR(J29="",K29=""))),"Incompleto",IF(OR(AND(I29&lt;&gt;"",I29&lt;='Configuración'!$B$2),AND(J29&lt;&gt;"",J29&lt;=K29)),"Vencido",IF(OR(AND(I29&lt;&gt;"",I29&lt;='Configuración'!$B$2+'Configuración'!$B$3),AND(J29&lt;&gt;"",J29&lt;=K29+'Configuración'!$B$4)),"Próximo","Vigente"))))</f>
        <v/>
      </c>
      <c r="P29" s="42">
        <f>IF(O29="","",IF(O29="Incompleto","Faltan datos",IF(O29="Vigente","Sin alerta",IF(AND(I29&lt;&gt;"",J29&lt;&gt;"",I29&lt;='Configuración'!$B$2+IF(O29="Próximo",'Configuración'!$B$3,0),J29&lt;=K29+IF(O29="Próximo",'Configuración'!$B$4,0)),"Fecha y kilometraje",IF(AND(I29&lt;&gt;"",I29&lt;='Configuración'!$B$2+IF(O29="Próximo",'Configuración'!$B$3,0)),"Fecha","Kilometraje")))))</f>
        <v/>
      </c>
      <c r="Q29" s="31" t="n"/>
      <c r="R29" s="32" t="n"/>
      <c r="S29" s="31" t="n"/>
      <c r="T29">
        <f>IF(Unidades!A29="","",Unidades!A29)</f>
        <v/>
      </c>
      <c r="U29">
        <f>IF('Configuración'!F29="","",'Configuración'!F29)</f>
        <v/>
      </c>
    </row>
    <row r="30" ht="23" customHeight="1">
      <c r="A30" s="27" t="n"/>
      <c r="B30" s="27" t="n"/>
      <c r="C30" s="31" t="n"/>
      <c r="D30" s="27" t="n"/>
      <c r="E30" s="32" t="n"/>
      <c r="F30" s="33" t="n"/>
      <c r="G30" s="34" t="n"/>
      <c r="H30" s="33" t="n"/>
      <c r="I30" s="35">
        <f>IF(OR(D30="Fecha",D30="Ambos"),IF(OR(E30="",G30=""),"",EDATE(E30,G30)),"")</f>
        <v/>
      </c>
      <c r="J30" s="36">
        <f>IF(OR(D30="Kilometraje",D30="Ambos"),IF(OR(F30="",H30=""),"",F30+H30),"")</f>
        <v/>
      </c>
      <c r="K30" s="36">
        <f>IF(B30="","",IFERROR(INDEX(Unidades!$F$2:$F$151,MATCH(B30,Unidades!$A$2:$A$151,0)),""))</f>
        <v/>
      </c>
      <c r="L30" s="35">
        <f>IF(B30="","",IFERROR(INDEX(Unidades!$G$2:$G$151,MATCH(B30,Unidades!$A$2:$A$151,0)),""))</f>
        <v/>
      </c>
      <c r="M30" s="37">
        <f>IF(I30="","",I30-'Configuración'!$B$2)</f>
        <v/>
      </c>
      <c r="N30" s="36">
        <f>IF(OR(J30="",K30=""),"",J30-K30)</f>
        <v/>
      </c>
      <c r="O30" s="22">
        <f>IF(OR(B30="",C30="",D30=""),"",IF(OR(AND(OR(D30="Fecha",D30="Ambos"),I30=""),AND(OR(D30="Kilometraje",D30="Ambos"),OR(J30="",K30=""))),"Incompleto",IF(OR(AND(I30&lt;&gt;"",I30&lt;='Configuración'!$B$2),AND(J30&lt;&gt;"",J30&lt;=K30)),"Vencido",IF(OR(AND(I30&lt;&gt;"",I30&lt;='Configuración'!$B$2+'Configuración'!$B$3),AND(J30&lt;&gt;"",J30&lt;=K30+'Configuración'!$B$4)),"Próximo","Vigente"))))</f>
        <v/>
      </c>
      <c r="P30" s="38">
        <f>IF(O30="","",IF(O30="Incompleto","Faltan datos",IF(O30="Vigente","Sin alerta",IF(AND(I30&lt;&gt;"",J30&lt;&gt;"",I30&lt;='Configuración'!$B$2+IF(O30="Próximo",'Configuración'!$B$3,0),J30&lt;=K30+IF(O30="Próximo",'Configuración'!$B$4,0)),"Fecha y kilometraje",IF(AND(I30&lt;&gt;"",I30&lt;='Configuración'!$B$2+IF(O30="Próximo",'Configuración'!$B$3,0)),"Fecha","Kilometraje")))))</f>
        <v/>
      </c>
      <c r="Q30" s="31" t="n"/>
      <c r="R30" s="32" t="n"/>
      <c r="S30" s="31" t="n"/>
      <c r="T30">
        <f>IF(Unidades!A30="","",Unidades!A30)</f>
        <v/>
      </c>
      <c r="U30">
        <f>IF('Configuración'!F30="","",'Configuración'!F30)</f>
        <v/>
      </c>
    </row>
    <row r="31" ht="23" customHeight="1">
      <c r="A31" s="27" t="n"/>
      <c r="B31" s="27" t="n"/>
      <c r="C31" s="31" t="n"/>
      <c r="D31" s="27" t="n"/>
      <c r="E31" s="32" t="n"/>
      <c r="F31" s="33" t="n"/>
      <c r="G31" s="34" t="n"/>
      <c r="H31" s="33" t="n"/>
      <c r="I31" s="39">
        <f>IF(OR(D31="Fecha",D31="Ambos"),IF(OR(E31="",G31=""),"",EDATE(E31,G31)),"")</f>
        <v/>
      </c>
      <c r="J31" s="40">
        <f>IF(OR(D31="Kilometraje",D31="Ambos"),IF(OR(F31="",H31=""),"",F31+H31),"")</f>
        <v/>
      </c>
      <c r="K31" s="40">
        <f>IF(B31="","",IFERROR(INDEX(Unidades!$F$2:$F$151,MATCH(B31,Unidades!$A$2:$A$151,0)),""))</f>
        <v/>
      </c>
      <c r="L31" s="39">
        <f>IF(B31="","",IFERROR(INDEX(Unidades!$G$2:$G$151,MATCH(B31,Unidades!$A$2:$A$151,0)),""))</f>
        <v/>
      </c>
      <c r="M31" s="41">
        <f>IF(I31="","",I31-'Configuración'!$B$2)</f>
        <v/>
      </c>
      <c r="N31" s="40">
        <f>IF(OR(J31="",K31=""),"",J31-K31)</f>
        <v/>
      </c>
      <c r="O31" s="24">
        <f>IF(OR(B31="",C31="",D31=""),"",IF(OR(AND(OR(D31="Fecha",D31="Ambos"),I31=""),AND(OR(D31="Kilometraje",D31="Ambos"),OR(J31="",K31=""))),"Incompleto",IF(OR(AND(I31&lt;&gt;"",I31&lt;='Configuración'!$B$2),AND(J31&lt;&gt;"",J31&lt;=K31)),"Vencido",IF(OR(AND(I31&lt;&gt;"",I31&lt;='Configuración'!$B$2+'Configuración'!$B$3),AND(J31&lt;&gt;"",J31&lt;=K31+'Configuración'!$B$4)),"Próximo","Vigente"))))</f>
        <v/>
      </c>
      <c r="P31" s="42">
        <f>IF(O31="","",IF(O31="Incompleto","Faltan datos",IF(O31="Vigente","Sin alerta",IF(AND(I31&lt;&gt;"",J31&lt;&gt;"",I31&lt;='Configuración'!$B$2+IF(O31="Próximo",'Configuración'!$B$3,0),J31&lt;=K31+IF(O31="Próximo",'Configuración'!$B$4,0)),"Fecha y kilometraje",IF(AND(I31&lt;&gt;"",I31&lt;='Configuración'!$B$2+IF(O31="Próximo",'Configuración'!$B$3,0)),"Fecha","Kilometraje")))))</f>
        <v/>
      </c>
      <c r="Q31" s="31" t="n"/>
      <c r="R31" s="32" t="n"/>
      <c r="S31" s="31" t="n"/>
      <c r="T31">
        <f>IF(Unidades!A31="","",Unidades!A31)</f>
        <v/>
      </c>
      <c r="U31">
        <f>IF('Configuración'!F31="","",'Configuración'!F31)</f>
        <v/>
      </c>
    </row>
    <row r="32" ht="23" customHeight="1">
      <c r="A32" s="27" t="n"/>
      <c r="B32" s="27" t="n"/>
      <c r="C32" s="31" t="n"/>
      <c r="D32" s="27" t="n"/>
      <c r="E32" s="32" t="n"/>
      <c r="F32" s="33" t="n"/>
      <c r="G32" s="34" t="n"/>
      <c r="H32" s="33" t="n"/>
      <c r="I32" s="35">
        <f>IF(OR(D32="Fecha",D32="Ambos"),IF(OR(E32="",G32=""),"",EDATE(E32,G32)),"")</f>
        <v/>
      </c>
      <c r="J32" s="36">
        <f>IF(OR(D32="Kilometraje",D32="Ambos"),IF(OR(F32="",H32=""),"",F32+H32),"")</f>
        <v/>
      </c>
      <c r="K32" s="36">
        <f>IF(B32="","",IFERROR(INDEX(Unidades!$F$2:$F$151,MATCH(B32,Unidades!$A$2:$A$151,0)),""))</f>
        <v/>
      </c>
      <c r="L32" s="35">
        <f>IF(B32="","",IFERROR(INDEX(Unidades!$G$2:$G$151,MATCH(B32,Unidades!$A$2:$A$151,0)),""))</f>
        <v/>
      </c>
      <c r="M32" s="37">
        <f>IF(I32="","",I32-'Configuración'!$B$2)</f>
        <v/>
      </c>
      <c r="N32" s="36">
        <f>IF(OR(J32="",K32=""),"",J32-K32)</f>
        <v/>
      </c>
      <c r="O32" s="22">
        <f>IF(OR(B32="",C32="",D32=""),"",IF(OR(AND(OR(D32="Fecha",D32="Ambos"),I32=""),AND(OR(D32="Kilometraje",D32="Ambos"),OR(J32="",K32=""))),"Incompleto",IF(OR(AND(I32&lt;&gt;"",I32&lt;='Configuración'!$B$2),AND(J32&lt;&gt;"",J32&lt;=K32)),"Vencido",IF(OR(AND(I32&lt;&gt;"",I32&lt;='Configuración'!$B$2+'Configuración'!$B$3),AND(J32&lt;&gt;"",J32&lt;=K32+'Configuración'!$B$4)),"Próximo","Vigente"))))</f>
        <v/>
      </c>
      <c r="P32" s="38">
        <f>IF(O32="","",IF(O32="Incompleto","Faltan datos",IF(O32="Vigente","Sin alerta",IF(AND(I32&lt;&gt;"",J32&lt;&gt;"",I32&lt;='Configuración'!$B$2+IF(O32="Próximo",'Configuración'!$B$3,0),J32&lt;=K32+IF(O32="Próximo",'Configuración'!$B$4,0)),"Fecha y kilometraje",IF(AND(I32&lt;&gt;"",I32&lt;='Configuración'!$B$2+IF(O32="Próximo",'Configuración'!$B$3,0)),"Fecha","Kilometraje")))))</f>
        <v/>
      </c>
      <c r="Q32" s="31" t="n"/>
      <c r="R32" s="32" t="n"/>
      <c r="S32" s="31" t="n"/>
      <c r="T32">
        <f>IF(Unidades!A32="","",Unidades!A32)</f>
        <v/>
      </c>
      <c r="U32">
        <f>IF('Configuración'!F32="","",'Configuración'!F32)</f>
        <v/>
      </c>
    </row>
    <row r="33" ht="23" customHeight="1">
      <c r="A33" s="27" t="n"/>
      <c r="B33" s="27" t="n"/>
      <c r="C33" s="31" t="n"/>
      <c r="D33" s="27" t="n"/>
      <c r="E33" s="32" t="n"/>
      <c r="F33" s="33" t="n"/>
      <c r="G33" s="34" t="n"/>
      <c r="H33" s="33" t="n"/>
      <c r="I33" s="39">
        <f>IF(OR(D33="Fecha",D33="Ambos"),IF(OR(E33="",G33=""),"",EDATE(E33,G33)),"")</f>
        <v/>
      </c>
      <c r="J33" s="40">
        <f>IF(OR(D33="Kilometraje",D33="Ambos"),IF(OR(F33="",H33=""),"",F33+H33),"")</f>
        <v/>
      </c>
      <c r="K33" s="40">
        <f>IF(B33="","",IFERROR(INDEX(Unidades!$F$2:$F$151,MATCH(B33,Unidades!$A$2:$A$151,0)),""))</f>
        <v/>
      </c>
      <c r="L33" s="39">
        <f>IF(B33="","",IFERROR(INDEX(Unidades!$G$2:$G$151,MATCH(B33,Unidades!$A$2:$A$151,0)),""))</f>
        <v/>
      </c>
      <c r="M33" s="41">
        <f>IF(I33="","",I33-'Configuración'!$B$2)</f>
        <v/>
      </c>
      <c r="N33" s="40">
        <f>IF(OR(J33="",K33=""),"",J33-K33)</f>
        <v/>
      </c>
      <c r="O33" s="24">
        <f>IF(OR(B33="",C33="",D33=""),"",IF(OR(AND(OR(D33="Fecha",D33="Ambos"),I33=""),AND(OR(D33="Kilometraje",D33="Ambos"),OR(J33="",K33=""))),"Incompleto",IF(OR(AND(I33&lt;&gt;"",I33&lt;='Configuración'!$B$2),AND(J33&lt;&gt;"",J33&lt;=K33)),"Vencido",IF(OR(AND(I33&lt;&gt;"",I33&lt;='Configuración'!$B$2+'Configuración'!$B$3),AND(J33&lt;&gt;"",J33&lt;=K33+'Configuración'!$B$4)),"Próximo","Vigente"))))</f>
        <v/>
      </c>
      <c r="P33" s="42">
        <f>IF(O33="","",IF(O33="Incompleto","Faltan datos",IF(O33="Vigente","Sin alerta",IF(AND(I33&lt;&gt;"",J33&lt;&gt;"",I33&lt;='Configuración'!$B$2+IF(O33="Próximo",'Configuración'!$B$3,0),J33&lt;=K33+IF(O33="Próximo",'Configuración'!$B$4,0)),"Fecha y kilometraje",IF(AND(I33&lt;&gt;"",I33&lt;='Configuración'!$B$2+IF(O33="Próximo",'Configuración'!$B$3,0)),"Fecha","Kilometraje")))))</f>
        <v/>
      </c>
      <c r="Q33" s="31" t="n"/>
      <c r="R33" s="32" t="n"/>
      <c r="S33" s="31" t="n"/>
      <c r="T33">
        <f>IF(Unidades!A33="","",Unidades!A33)</f>
        <v/>
      </c>
      <c r="U33">
        <f>IF('Configuración'!F33="","",'Configuración'!F33)</f>
        <v/>
      </c>
    </row>
    <row r="34" ht="23" customHeight="1">
      <c r="A34" s="27" t="n"/>
      <c r="B34" s="27" t="n"/>
      <c r="C34" s="31" t="n"/>
      <c r="D34" s="27" t="n"/>
      <c r="E34" s="32" t="n"/>
      <c r="F34" s="33" t="n"/>
      <c r="G34" s="34" t="n"/>
      <c r="H34" s="33" t="n"/>
      <c r="I34" s="35">
        <f>IF(OR(D34="Fecha",D34="Ambos"),IF(OR(E34="",G34=""),"",EDATE(E34,G34)),"")</f>
        <v/>
      </c>
      <c r="J34" s="36">
        <f>IF(OR(D34="Kilometraje",D34="Ambos"),IF(OR(F34="",H34=""),"",F34+H34),"")</f>
        <v/>
      </c>
      <c r="K34" s="36">
        <f>IF(B34="","",IFERROR(INDEX(Unidades!$F$2:$F$151,MATCH(B34,Unidades!$A$2:$A$151,0)),""))</f>
        <v/>
      </c>
      <c r="L34" s="35">
        <f>IF(B34="","",IFERROR(INDEX(Unidades!$G$2:$G$151,MATCH(B34,Unidades!$A$2:$A$151,0)),""))</f>
        <v/>
      </c>
      <c r="M34" s="37">
        <f>IF(I34="","",I34-'Configuración'!$B$2)</f>
        <v/>
      </c>
      <c r="N34" s="36">
        <f>IF(OR(J34="",K34=""),"",J34-K34)</f>
        <v/>
      </c>
      <c r="O34" s="22">
        <f>IF(OR(B34="",C34="",D34=""),"",IF(OR(AND(OR(D34="Fecha",D34="Ambos"),I34=""),AND(OR(D34="Kilometraje",D34="Ambos"),OR(J34="",K34=""))),"Incompleto",IF(OR(AND(I34&lt;&gt;"",I34&lt;='Configuración'!$B$2),AND(J34&lt;&gt;"",J34&lt;=K34)),"Vencido",IF(OR(AND(I34&lt;&gt;"",I34&lt;='Configuración'!$B$2+'Configuración'!$B$3),AND(J34&lt;&gt;"",J34&lt;=K34+'Configuración'!$B$4)),"Próximo","Vigente"))))</f>
        <v/>
      </c>
      <c r="P34" s="38">
        <f>IF(O34="","",IF(O34="Incompleto","Faltan datos",IF(O34="Vigente","Sin alerta",IF(AND(I34&lt;&gt;"",J34&lt;&gt;"",I34&lt;='Configuración'!$B$2+IF(O34="Próximo",'Configuración'!$B$3,0),J34&lt;=K34+IF(O34="Próximo",'Configuración'!$B$4,0)),"Fecha y kilometraje",IF(AND(I34&lt;&gt;"",I34&lt;='Configuración'!$B$2+IF(O34="Próximo",'Configuración'!$B$3,0)),"Fecha","Kilometraje")))))</f>
        <v/>
      </c>
      <c r="Q34" s="31" t="n"/>
      <c r="R34" s="32" t="n"/>
      <c r="S34" s="31" t="n"/>
      <c r="T34">
        <f>IF(Unidades!A34="","",Unidades!A34)</f>
        <v/>
      </c>
      <c r="U34">
        <f>IF('Configuración'!F34="","",'Configuración'!F34)</f>
        <v/>
      </c>
    </row>
    <row r="35" ht="23" customHeight="1">
      <c r="A35" s="27" t="n"/>
      <c r="B35" s="27" t="n"/>
      <c r="C35" s="31" t="n"/>
      <c r="D35" s="27" t="n"/>
      <c r="E35" s="32" t="n"/>
      <c r="F35" s="33" t="n"/>
      <c r="G35" s="34" t="n"/>
      <c r="H35" s="33" t="n"/>
      <c r="I35" s="39">
        <f>IF(OR(D35="Fecha",D35="Ambos"),IF(OR(E35="",G35=""),"",EDATE(E35,G35)),"")</f>
        <v/>
      </c>
      <c r="J35" s="40">
        <f>IF(OR(D35="Kilometraje",D35="Ambos"),IF(OR(F35="",H35=""),"",F35+H35),"")</f>
        <v/>
      </c>
      <c r="K35" s="40">
        <f>IF(B35="","",IFERROR(INDEX(Unidades!$F$2:$F$151,MATCH(B35,Unidades!$A$2:$A$151,0)),""))</f>
        <v/>
      </c>
      <c r="L35" s="39">
        <f>IF(B35="","",IFERROR(INDEX(Unidades!$G$2:$G$151,MATCH(B35,Unidades!$A$2:$A$151,0)),""))</f>
        <v/>
      </c>
      <c r="M35" s="41">
        <f>IF(I35="","",I35-'Configuración'!$B$2)</f>
        <v/>
      </c>
      <c r="N35" s="40">
        <f>IF(OR(J35="",K35=""),"",J35-K35)</f>
        <v/>
      </c>
      <c r="O35" s="24">
        <f>IF(OR(B35="",C35="",D35=""),"",IF(OR(AND(OR(D35="Fecha",D35="Ambos"),I35=""),AND(OR(D35="Kilometraje",D35="Ambos"),OR(J35="",K35=""))),"Incompleto",IF(OR(AND(I35&lt;&gt;"",I35&lt;='Configuración'!$B$2),AND(J35&lt;&gt;"",J35&lt;=K35)),"Vencido",IF(OR(AND(I35&lt;&gt;"",I35&lt;='Configuración'!$B$2+'Configuración'!$B$3),AND(J35&lt;&gt;"",J35&lt;=K35+'Configuración'!$B$4)),"Próximo","Vigente"))))</f>
        <v/>
      </c>
      <c r="P35" s="42">
        <f>IF(O35="","",IF(O35="Incompleto","Faltan datos",IF(O35="Vigente","Sin alerta",IF(AND(I35&lt;&gt;"",J35&lt;&gt;"",I35&lt;='Configuración'!$B$2+IF(O35="Próximo",'Configuración'!$B$3,0),J35&lt;=K35+IF(O35="Próximo",'Configuración'!$B$4,0)),"Fecha y kilometraje",IF(AND(I35&lt;&gt;"",I35&lt;='Configuración'!$B$2+IF(O35="Próximo",'Configuración'!$B$3,0)),"Fecha","Kilometraje")))))</f>
        <v/>
      </c>
      <c r="Q35" s="31" t="n"/>
      <c r="R35" s="32" t="n"/>
      <c r="S35" s="31" t="n"/>
      <c r="T35">
        <f>IF(Unidades!A35="","",Unidades!A35)</f>
        <v/>
      </c>
      <c r="U35">
        <f>IF('Configuración'!F35="","",'Configuración'!F35)</f>
        <v/>
      </c>
    </row>
    <row r="36" ht="23" customHeight="1">
      <c r="A36" s="27" t="n"/>
      <c r="B36" s="27" t="n"/>
      <c r="C36" s="31" t="n"/>
      <c r="D36" s="27" t="n"/>
      <c r="E36" s="32" t="n"/>
      <c r="F36" s="33" t="n"/>
      <c r="G36" s="34" t="n"/>
      <c r="H36" s="33" t="n"/>
      <c r="I36" s="35">
        <f>IF(OR(D36="Fecha",D36="Ambos"),IF(OR(E36="",G36=""),"",EDATE(E36,G36)),"")</f>
        <v/>
      </c>
      <c r="J36" s="36">
        <f>IF(OR(D36="Kilometraje",D36="Ambos"),IF(OR(F36="",H36=""),"",F36+H36),"")</f>
        <v/>
      </c>
      <c r="K36" s="36">
        <f>IF(B36="","",IFERROR(INDEX(Unidades!$F$2:$F$151,MATCH(B36,Unidades!$A$2:$A$151,0)),""))</f>
        <v/>
      </c>
      <c r="L36" s="35">
        <f>IF(B36="","",IFERROR(INDEX(Unidades!$G$2:$G$151,MATCH(B36,Unidades!$A$2:$A$151,0)),""))</f>
        <v/>
      </c>
      <c r="M36" s="37">
        <f>IF(I36="","",I36-'Configuración'!$B$2)</f>
        <v/>
      </c>
      <c r="N36" s="36">
        <f>IF(OR(J36="",K36=""),"",J36-K36)</f>
        <v/>
      </c>
      <c r="O36" s="22">
        <f>IF(OR(B36="",C36="",D36=""),"",IF(OR(AND(OR(D36="Fecha",D36="Ambos"),I36=""),AND(OR(D36="Kilometraje",D36="Ambos"),OR(J36="",K36=""))),"Incompleto",IF(OR(AND(I36&lt;&gt;"",I36&lt;='Configuración'!$B$2),AND(J36&lt;&gt;"",J36&lt;=K36)),"Vencido",IF(OR(AND(I36&lt;&gt;"",I36&lt;='Configuración'!$B$2+'Configuración'!$B$3),AND(J36&lt;&gt;"",J36&lt;=K36+'Configuración'!$B$4)),"Próximo","Vigente"))))</f>
        <v/>
      </c>
      <c r="P36" s="38">
        <f>IF(O36="","",IF(O36="Incompleto","Faltan datos",IF(O36="Vigente","Sin alerta",IF(AND(I36&lt;&gt;"",J36&lt;&gt;"",I36&lt;='Configuración'!$B$2+IF(O36="Próximo",'Configuración'!$B$3,0),J36&lt;=K36+IF(O36="Próximo",'Configuración'!$B$4,0)),"Fecha y kilometraje",IF(AND(I36&lt;&gt;"",I36&lt;='Configuración'!$B$2+IF(O36="Próximo",'Configuración'!$B$3,0)),"Fecha","Kilometraje")))))</f>
        <v/>
      </c>
      <c r="Q36" s="31" t="n"/>
      <c r="R36" s="32" t="n"/>
      <c r="S36" s="31" t="n"/>
      <c r="T36">
        <f>IF(Unidades!A36="","",Unidades!A36)</f>
        <v/>
      </c>
      <c r="U36">
        <f>IF('Configuración'!F36="","",'Configuración'!F36)</f>
        <v/>
      </c>
    </row>
    <row r="37" ht="23" customHeight="1">
      <c r="A37" s="27" t="n"/>
      <c r="B37" s="27" t="n"/>
      <c r="C37" s="31" t="n"/>
      <c r="D37" s="27" t="n"/>
      <c r="E37" s="32" t="n"/>
      <c r="F37" s="33" t="n"/>
      <c r="G37" s="34" t="n"/>
      <c r="H37" s="33" t="n"/>
      <c r="I37" s="39">
        <f>IF(OR(D37="Fecha",D37="Ambos"),IF(OR(E37="",G37=""),"",EDATE(E37,G37)),"")</f>
        <v/>
      </c>
      <c r="J37" s="40">
        <f>IF(OR(D37="Kilometraje",D37="Ambos"),IF(OR(F37="",H37=""),"",F37+H37),"")</f>
        <v/>
      </c>
      <c r="K37" s="40">
        <f>IF(B37="","",IFERROR(INDEX(Unidades!$F$2:$F$151,MATCH(B37,Unidades!$A$2:$A$151,0)),""))</f>
        <v/>
      </c>
      <c r="L37" s="39">
        <f>IF(B37="","",IFERROR(INDEX(Unidades!$G$2:$G$151,MATCH(B37,Unidades!$A$2:$A$151,0)),""))</f>
        <v/>
      </c>
      <c r="M37" s="41">
        <f>IF(I37="","",I37-'Configuración'!$B$2)</f>
        <v/>
      </c>
      <c r="N37" s="40">
        <f>IF(OR(J37="",K37=""),"",J37-K37)</f>
        <v/>
      </c>
      <c r="O37" s="24">
        <f>IF(OR(B37="",C37="",D37=""),"",IF(OR(AND(OR(D37="Fecha",D37="Ambos"),I37=""),AND(OR(D37="Kilometraje",D37="Ambos"),OR(J37="",K37=""))),"Incompleto",IF(OR(AND(I37&lt;&gt;"",I37&lt;='Configuración'!$B$2),AND(J37&lt;&gt;"",J37&lt;=K37)),"Vencido",IF(OR(AND(I37&lt;&gt;"",I37&lt;='Configuración'!$B$2+'Configuración'!$B$3),AND(J37&lt;&gt;"",J37&lt;=K37+'Configuración'!$B$4)),"Próximo","Vigente"))))</f>
        <v/>
      </c>
      <c r="P37" s="42">
        <f>IF(O37="","",IF(O37="Incompleto","Faltan datos",IF(O37="Vigente","Sin alerta",IF(AND(I37&lt;&gt;"",J37&lt;&gt;"",I37&lt;='Configuración'!$B$2+IF(O37="Próximo",'Configuración'!$B$3,0),J37&lt;=K37+IF(O37="Próximo",'Configuración'!$B$4,0)),"Fecha y kilometraje",IF(AND(I37&lt;&gt;"",I37&lt;='Configuración'!$B$2+IF(O37="Próximo",'Configuración'!$B$3,0)),"Fecha","Kilometraje")))))</f>
        <v/>
      </c>
      <c r="Q37" s="31" t="n"/>
      <c r="R37" s="32" t="n"/>
      <c r="S37" s="31" t="n"/>
      <c r="T37">
        <f>IF(Unidades!A37="","",Unidades!A37)</f>
        <v/>
      </c>
      <c r="U37">
        <f>IF('Configuración'!F37="","",'Configuración'!F37)</f>
        <v/>
      </c>
    </row>
    <row r="38" ht="23" customHeight="1">
      <c r="A38" s="27" t="n"/>
      <c r="B38" s="27" t="n"/>
      <c r="C38" s="31" t="n"/>
      <c r="D38" s="27" t="n"/>
      <c r="E38" s="32" t="n"/>
      <c r="F38" s="33" t="n"/>
      <c r="G38" s="34" t="n"/>
      <c r="H38" s="33" t="n"/>
      <c r="I38" s="35">
        <f>IF(OR(D38="Fecha",D38="Ambos"),IF(OR(E38="",G38=""),"",EDATE(E38,G38)),"")</f>
        <v/>
      </c>
      <c r="J38" s="36">
        <f>IF(OR(D38="Kilometraje",D38="Ambos"),IF(OR(F38="",H38=""),"",F38+H38),"")</f>
        <v/>
      </c>
      <c r="K38" s="36">
        <f>IF(B38="","",IFERROR(INDEX(Unidades!$F$2:$F$151,MATCH(B38,Unidades!$A$2:$A$151,0)),""))</f>
        <v/>
      </c>
      <c r="L38" s="35">
        <f>IF(B38="","",IFERROR(INDEX(Unidades!$G$2:$G$151,MATCH(B38,Unidades!$A$2:$A$151,0)),""))</f>
        <v/>
      </c>
      <c r="M38" s="37">
        <f>IF(I38="","",I38-'Configuración'!$B$2)</f>
        <v/>
      </c>
      <c r="N38" s="36">
        <f>IF(OR(J38="",K38=""),"",J38-K38)</f>
        <v/>
      </c>
      <c r="O38" s="22">
        <f>IF(OR(B38="",C38="",D38=""),"",IF(OR(AND(OR(D38="Fecha",D38="Ambos"),I38=""),AND(OR(D38="Kilometraje",D38="Ambos"),OR(J38="",K38=""))),"Incompleto",IF(OR(AND(I38&lt;&gt;"",I38&lt;='Configuración'!$B$2),AND(J38&lt;&gt;"",J38&lt;=K38)),"Vencido",IF(OR(AND(I38&lt;&gt;"",I38&lt;='Configuración'!$B$2+'Configuración'!$B$3),AND(J38&lt;&gt;"",J38&lt;=K38+'Configuración'!$B$4)),"Próximo","Vigente"))))</f>
        <v/>
      </c>
      <c r="P38" s="38">
        <f>IF(O38="","",IF(O38="Incompleto","Faltan datos",IF(O38="Vigente","Sin alerta",IF(AND(I38&lt;&gt;"",J38&lt;&gt;"",I38&lt;='Configuración'!$B$2+IF(O38="Próximo",'Configuración'!$B$3,0),J38&lt;=K38+IF(O38="Próximo",'Configuración'!$B$4,0)),"Fecha y kilometraje",IF(AND(I38&lt;&gt;"",I38&lt;='Configuración'!$B$2+IF(O38="Próximo",'Configuración'!$B$3,0)),"Fecha","Kilometraje")))))</f>
        <v/>
      </c>
      <c r="Q38" s="31" t="n"/>
      <c r="R38" s="32" t="n"/>
      <c r="S38" s="31" t="n"/>
      <c r="T38">
        <f>IF(Unidades!A38="","",Unidades!A38)</f>
        <v/>
      </c>
      <c r="U38">
        <f>IF('Configuración'!F38="","",'Configuración'!F38)</f>
        <v/>
      </c>
    </row>
    <row r="39" ht="23" customHeight="1">
      <c r="A39" s="27" t="n"/>
      <c r="B39" s="27" t="n"/>
      <c r="C39" s="31" t="n"/>
      <c r="D39" s="27" t="n"/>
      <c r="E39" s="32" t="n"/>
      <c r="F39" s="33" t="n"/>
      <c r="G39" s="34" t="n"/>
      <c r="H39" s="33" t="n"/>
      <c r="I39" s="39">
        <f>IF(OR(D39="Fecha",D39="Ambos"),IF(OR(E39="",G39=""),"",EDATE(E39,G39)),"")</f>
        <v/>
      </c>
      <c r="J39" s="40">
        <f>IF(OR(D39="Kilometraje",D39="Ambos"),IF(OR(F39="",H39=""),"",F39+H39),"")</f>
        <v/>
      </c>
      <c r="K39" s="40">
        <f>IF(B39="","",IFERROR(INDEX(Unidades!$F$2:$F$151,MATCH(B39,Unidades!$A$2:$A$151,0)),""))</f>
        <v/>
      </c>
      <c r="L39" s="39">
        <f>IF(B39="","",IFERROR(INDEX(Unidades!$G$2:$G$151,MATCH(B39,Unidades!$A$2:$A$151,0)),""))</f>
        <v/>
      </c>
      <c r="M39" s="41">
        <f>IF(I39="","",I39-'Configuración'!$B$2)</f>
        <v/>
      </c>
      <c r="N39" s="40">
        <f>IF(OR(J39="",K39=""),"",J39-K39)</f>
        <v/>
      </c>
      <c r="O39" s="24">
        <f>IF(OR(B39="",C39="",D39=""),"",IF(OR(AND(OR(D39="Fecha",D39="Ambos"),I39=""),AND(OR(D39="Kilometraje",D39="Ambos"),OR(J39="",K39=""))),"Incompleto",IF(OR(AND(I39&lt;&gt;"",I39&lt;='Configuración'!$B$2),AND(J39&lt;&gt;"",J39&lt;=K39)),"Vencido",IF(OR(AND(I39&lt;&gt;"",I39&lt;='Configuración'!$B$2+'Configuración'!$B$3),AND(J39&lt;&gt;"",J39&lt;=K39+'Configuración'!$B$4)),"Próximo","Vigente"))))</f>
        <v/>
      </c>
      <c r="P39" s="42">
        <f>IF(O39="","",IF(O39="Incompleto","Faltan datos",IF(O39="Vigente","Sin alerta",IF(AND(I39&lt;&gt;"",J39&lt;&gt;"",I39&lt;='Configuración'!$B$2+IF(O39="Próximo",'Configuración'!$B$3,0),J39&lt;=K39+IF(O39="Próximo",'Configuración'!$B$4,0)),"Fecha y kilometraje",IF(AND(I39&lt;&gt;"",I39&lt;='Configuración'!$B$2+IF(O39="Próximo",'Configuración'!$B$3,0)),"Fecha","Kilometraje")))))</f>
        <v/>
      </c>
      <c r="Q39" s="31" t="n"/>
      <c r="R39" s="32" t="n"/>
      <c r="S39" s="31" t="n"/>
      <c r="T39">
        <f>IF(Unidades!A39="","",Unidades!A39)</f>
        <v/>
      </c>
      <c r="U39">
        <f>IF('Configuración'!F39="","",'Configuración'!F39)</f>
        <v/>
      </c>
    </row>
    <row r="40" ht="23" customHeight="1">
      <c r="A40" s="27" t="n"/>
      <c r="B40" s="27" t="n"/>
      <c r="C40" s="31" t="n"/>
      <c r="D40" s="27" t="n"/>
      <c r="E40" s="32" t="n"/>
      <c r="F40" s="33" t="n"/>
      <c r="G40" s="34" t="n"/>
      <c r="H40" s="33" t="n"/>
      <c r="I40" s="35">
        <f>IF(OR(D40="Fecha",D40="Ambos"),IF(OR(E40="",G40=""),"",EDATE(E40,G40)),"")</f>
        <v/>
      </c>
      <c r="J40" s="36">
        <f>IF(OR(D40="Kilometraje",D40="Ambos"),IF(OR(F40="",H40=""),"",F40+H40),"")</f>
        <v/>
      </c>
      <c r="K40" s="36">
        <f>IF(B40="","",IFERROR(INDEX(Unidades!$F$2:$F$151,MATCH(B40,Unidades!$A$2:$A$151,0)),""))</f>
        <v/>
      </c>
      <c r="L40" s="35">
        <f>IF(B40="","",IFERROR(INDEX(Unidades!$G$2:$G$151,MATCH(B40,Unidades!$A$2:$A$151,0)),""))</f>
        <v/>
      </c>
      <c r="M40" s="37">
        <f>IF(I40="","",I40-'Configuración'!$B$2)</f>
        <v/>
      </c>
      <c r="N40" s="36">
        <f>IF(OR(J40="",K40=""),"",J40-K40)</f>
        <v/>
      </c>
      <c r="O40" s="22">
        <f>IF(OR(B40="",C40="",D40=""),"",IF(OR(AND(OR(D40="Fecha",D40="Ambos"),I40=""),AND(OR(D40="Kilometraje",D40="Ambos"),OR(J40="",K40=""))),"Incompleto",IF(OR(AND(I40&lt;&gt;"",I40&lt;='Configuración'!$B$2),AND(J40&lt;&gt;"",J40&lt;=K40)),"Vencido",IF(OR(AND(I40&lt;&gt;"",I40&lt;='Configuración'!$B$2+'Configuración'!$B$3),AND(J40&lt;&gt;"",J40&lt;=K40+'Configuración'!$B$4)),"Próximo","Vigente"))))</f>
        <v/>
      </c>
      <c r="P40" s="38">
        <f>IF(O40="","",IF(O40="Incompleto","Faltan datos",IF(O40="Vigente","Sin alerta",IF(AND(I40&lt;&gt;"",J40&lt;&gt;"",I40&lt;='Configuración'!$B$2+IF(O40="Próximo",'Configuración'!$B$3,0),J40&lt;=K40+IF(O40="Próximo",'Configuración'!$B$4,0)),"Fecha y kilometraje",IF(AND(I40&lt;&gt;"",I40&lt;='Configuración'!$B$2+IF(O40="Próximo",'Configuración'!$B$3,0)),"Fecha","Kilometraje")))))</f>
        <v/>
      </c>
      <c r="Q40" s="31" t="n"/>
      <c r="R40" s="32" t="n"/>
      <c r="S40" s="31" t="n"/>
      <c r="T40">
        <f>IF(Unidades!A40="","",Unidades!A40)</f>
        <v/>
      </c>
      <c r="U40">
        <f>IF('Configuración'!F40="","",'Configuración'!F40)</f>
        <v/>
      </c>
    </row>
    <row r="41" ht="23" customHeight="1">
      <c r="A41" s="27" t="n"/>
      <c r="B41" s="27" t="n"/>
      <c r="C41" s="31" t="n"/>
      <c r="D41" s="27" t="n"/>
      <c r="E41" s="32" t="n"/>
      <c r="F41" s="33" t="n"/>
      <c r="G41" s="34" t="n"/>
      <c r="H41" s="33" t="n"/>
      <c r="I41" s="39">
        <f>IF(OR(D41="Fecha",D41="Ambos"),IF(OR(E41="",G41=""),"",EDATE(E41,G41)),"")</f>
        <v/>
      </c>
      <c r="J41" s="40">
        <f>IF(OR(D41="Kilometraje",D41="Ambos"),IF(OR(F41="",H41=""),"",F41+H41),"")</f>
        <v/>
      </c>
      <c r="K41" s="40">
        <f>IF(B41="","",IFERROR(INDEX(Unidades!$F$2:$F$151,MATCH(B41,Unidades!$A$2:$A$151,0)),""))</f>
        <v/>
      </c>
      <c r="L41" s="39">
        <f>IF(B41="","",IFERROR(INDEX(Unidades!$G$2:$G$151,MATCH(B41,Unidades!$A$2:$A$151,0)),""))</f>
        <v/>
      </c>
      <c r="M41" s="41">
        <f>IF(I41="","",I41-'Configuración'!$B$2)</f>
        <v/>
      </c>
      <c r="N41" s="40">
        <f>IF(OR(J41="",K41=""),"",J41-K41)</f>
        <v/>
      </c>
      <c r="O41" s="24">
        <f>IF(OR(B41="",C41="",D41=""),"",IF(OR(AND(OR(D41="Fecha",D41="Ambos"),I41=""),AND(OR(D41="Kilometraje",D41="Ambos"),OR(J41="",K41=""))),"Incompleto",IF(OR(AND(I41&lt;&gt;"",I41&lt;='Configuración'!$B$2),AND(J41&lt;&gt;"",J41&lt;=K41)),"Vencido",IF(OR(AND(I41&lt;&gt;"",I41&lt;='Configuración'!$B$2+'Configuración'!$B$3),AND(J41&lt;&gt;"",J41&lt;=K41+'Configuración'!$B$4)),"Próximo","Vigente"))))</f>
        <v/>
      </c>
      <c r="P41" s="42">
        <f>IF(O41="","",IF(O41="Incompleto","Faltan datos",IF(O41="Vigente","Sin alerta",IF(AND(I41&lt;&gt;"",J41&lt;&gt;"",I41&lt;='Configuración'!$B$2+IF(O41="Próximo",'Configuración'!$B$3,0),J41&lt;=K41+IF(O41="Próximo",'Configuración'!$B$4,0)),"Fecha y kilometraje",IF(AND(I41&lt;&gt;"",I41&lt;='Configuración'!$B$2+IF(O41="Próximo",'Configuración'!$B$3,0)),"Fecha","Kilometraje")))))</f>
        <v/>
      </c>
      <c r="Q41" s="31" t="n"/>
      <c r="R41" s="32" t="n"/>
      <c r="S41" s="31" t="n"/>
      <c r="T41">
        <f>IF(Unidades!A41="","",Unidades!A41)</f>
        <v/>
      </c>
      <c r="U41">
        <f>IF('Configuración'!F41="","",'Configuración'!F41)</f>
        <v/>
      </c>
    </row>
    <row r="42" ht="23" customHeight="1">
      <c r="A42" s="27" t="n"/>
      <c r="B42" s="27" t="n"/>
      <c r="C42" s="31" t="n"/>
      <c r="D42" s="27" t="n"/>
      <c r="E42" s="32" t="n"/>
      <c r="F42" s="33" t="n"/>
      <c r="G42" s="34" t="n"/>
      <c r="H42" s="33" t="n"/>
      <c r="I42" s="35">
        <f>IF(OR(D42="Fecha",D42="Ambos"),IF(OR(E42="",G42=""),"",EDATE(E42,G42)),"")</f>
        <v/>
      </c>
      <c r="J42" s="36">
        <f>IF(OR(D42="Kilometraje",D42="Ambos"),IF(OR(F42="",H42=""),"",F42+H42),"")</f>
        <v/>
      </c>
      <c r="K42" s="36">
        <f>IF(B42="","",IFERROR(INDEX(Unidades!$F$2:$F$151,MATCH(B42,Unidades!$A$2:$A$151,0)),""))</f>
        <v/>
      </c>
      <c r="L42" s="35">
        <f>IF(B42="","",IFERROR(INDEX(Unidades!$G$2:$G$151,MATCH(B42,Unidades!$A$2:$A$151,0)),""))</f>
        <v/>
      </c>
      <c r="M42" s="37">
        <f>IF(I42="","",I42-'Configuración'!$B$2)</f>
        <v/>
      </c>
      <c r="N42" s="36">
        <f>IF(OR(J42="",K42=""),"",J42-K42)</f>
        <v/>
      </c>
      <c r="O42" s="22">
        <f>IF(OR(B42="",C42="",D42=""),"",IF(OR(AND(OR(D42="Fecha",D42="Ambos"),I42=""),AND(OR(D42="Kilometraje",D42="Ambos"),OR(J42="",K42=""))),"Incompleto",IF(OR(AND(I42&lt;&gt;"",I42&lt;='Configuración'!$B$2),AND(J42&lt;&gt;"",J42&lt;=K42)),"Vencido",IF(OR(AND(I42&lt;&gt;"",I42&lt;='Configuración'!$B$2+'Configuración'!$B$3),AND(J42&lt;&gt;"",J42&lt;=K42+'Configuración'!$B$4)),"Próximo","Vigente"))))</f>
        <v/>
      </c>
      <c r="P42" s="38">
        <f>IF(O42="","",IF(O42="Incompleto","Faltan datos",IF(O42="Vigente","Sin alerta",IF(AND(I42&lt;&gt;"",J42&lt;&gt;"",I42&lt;='Configuración'!$B$2+IF(O42="Próximo",'Configuración'!$B$3,0),J42&lt;=K42+IF(O42="Próximo",'Configuración'!$B$4,0)),"Fecha y kilometraje",IF(AND(I42&lt;&gt;"",I42&lt;='Configuración'!$B$2+IF(O42="Próximo",'Configuración'!$B$3,0)),"Fecha","Kilometraje")))))</f>
        <v/>
      </c>
      <c r="Q42" s="31" t="n"/>
      <c r="R42" s="32" t="n"/>
      <c r="S42" s="31" t="n"/>
      <c r="T42">
        <f>IF(Unidades!A42="","",Unidades!A42)</f>
        <v/>
      </c>
      <c r="U42">
        <f>IF('Configuración'!F42="","",'Configuración'!F42)</f>
        <v/>
      </c>
    </row>
    <row r="43" ht="23" customHeight="1">
      <c r="A43" s="27" t="n"/>
      <c r="B43" s="27" t="n"/>
      <c r="C43" s="31" t="n"/>
      <c r="D43" s="27" t="n"/>
      <c r="E43" s="32" t="n"/>
      <c r="F43" s="33" t="n"/>
      <c r="G43" s="34" t="n"/>
      <c r="H43" s="33" t="n"/>
      <c r="I43" s="39">
        <f>IF(OR(D43="Fecha",D43="Ambos"),IF(OR(E43="",G43=""),"",EDATE(E43,G43)),"")</f>
        <v/>
      </c>
      <c r="J43" s="40">
        <f>IF(OR(D43="Kilometraje",D43="Ambos"),IF(OR(F43="",H43=""),"",F43+H43),"")</f>
        <v/>
      </c>
      <c r="K43" s="40">
        <f>IF(B43="","",IFERROR(INDEX(Unidades!$F$2:$F$151,MATCH(B43,Unidades!$A$2:$A$151,0)),""))</f>
        <v/>
      </c>
      <c r="L43" s="39">
        <f>IF(B43="","",IFERROR(INDEX(Unidades!$G$2:$G$151,MATCH(B43,Unidades!$A$2:$A$151,0)),""))</f>
        <v/>
      </c>
      <c r="M43" s="41">
        <f>IF(I43="","",I43-'Configuración'!$B$2)</f>
        <v/>
      </c>
      <c r="N43" s="40">
        <f>IF(OR(J43="",K43=""),"",J43-K43)</f>
        <v/>
      </c>
      <c r="O43" s="24">
        <f>IF(OR(B43="",C43="",D43=""),"",IF(OR(AND(OR(D43="Fecha",D43="Ambos"),I43=""),AND(OR(D43="Kilometraje",D43="Ambos"),OR(J43="",K43=""))),"Incompleto",IF(OR(AND(I43&lt;&gt;"",I43&lt;='Configuración'!$B$2),AND(J43&lt;&gt;"",J43&lt;=K43)),"Vencido",IF(OR(AND(I43&lt;&gt;"",I43&lt;='Configuración'!$B$2+'Configuración'!$B$3),AND(J43&lt;&gt;"",J43&lt;=K43+'Configuración'!$B$4)),"Próximo","Vigente"))))</f>
        <v/>
      </c>
      <c r="P43" s="42">
        <f>IF(O43="","",IF(O43="Incompleto","Faltan datos",IF(O43="Vigente","Sin alerta",IF(AND(I43&lt;&gt;"",J43&lt;&gt;"",I43&lt;='Configuración'!$B$2+IF(O43="Próximo",'Configuración'!$B$3,0),J43&lt;=K43+IF(O43="Próximo",'Configuración'!$B$4,0)),"Fecha y kilometraje",IF(AND(I43&lt;&gt;"",I43&lt;='Configuración'!$B$2+IF(O43="Próximo",'Configuración'!$B$3,0)),"Fecha","Kilometraje")))))</f>
        <v/>
      </c>
      <c r="Q43" s="31" t="n"/>
      <c r="R43" s="32" t="n"/>
      <c r="S43" s="31" t="n"/>
      <c r="T43">
        <f>IF(Unidades!A43="","",Unidades!A43)</f>
        <v/>
      </c>
      <c r="U43">
        <f>IF('Configuración'!F43="","",'Configuración'!F43)</f>
        <v/>
      </c>
    </row>
    <row r="44" ht="23" customHeight="1">
      <c r="A44" s="27" t="n"/>
      <c r="B44" s="27" t="n"/>
      <c r="C44" s="31" t="n"/>
      <c r="D44" s="27" t="n"/>
      <c r="E44" s="32" t="n"/>
      <c r="F44" s="33" t="n"/>
      <c r="G44" s="34" t="n"/>
      <c r="H44" s="33" t="n"/>
      <c r="I44" s="35">
        <f>IF(OR(D44="Fecha",D44="Ambos"),IF(OR(E44="",G44=""),"",EDATE(E44,G44)),"")</f>
        <v/>
      </c>
      <c r="J44" s="36">
        <f>IF(OR(D44="Kilometraje",D44="Ambos"),IF(OR(F44="",H44=""),"",F44+H44),"")</f>
        <v/>
      </c>
      <c r="K44" s="36">
        <f>IF(B44="","",IFERROR(INDEX(Unidades!$F$2:$F$151,MATCH(B44,Unidades!$A$2:$A$151,0)),""))</f>
        <v/>
      </c>
      <c r="L44" s="35">
        <f>IF(B44="","",IFERROR(INDEX(Unidades!$G$2:$G$151,MATCH(B44,Unidades!$A$2:$A$151,0)),""))</f>
        <v/>
      </c>
      <c r="M44" s="37">
        <f>IF(I44="","",I44-'Configuración'!$B$2)</f>
        <v/>
      </c>
      <c r="N44" s="36">
        <f>IF(OR(J44="",K44=""),"",J44-K44)</f>
        <v/>
      </c>
      <c r="O44" s="22">
        <f>IF(OR(B44="",C44="",D44=""),"",IF(OR(AND(OR(D44="Fecha",D44="Ambos"),I44=""),AND(OR(D44="Kilometraje",D44="Ambos"),OR(J44="",K44=""))),"Incompleto",IF(OR(AND(I44&lt;&gt;"",I44&lt;='Configuración'!$B$2),AND(J44&lt;&gt;"",J44&lt;=K44)),"Vencido",IF(OR(AND(I44&lt;&gt;"",I44&lt;='Configuración'!$B$2+'Configuración'!$B$3),AND(J44&lt;&gt;"",J44&lt;=K44+'Configuración'!$B$4)),"Próximo","Vigente"))))</f>
        <v/>
      </c>
      <c r="P44" s="38">
        <f>IF(O44="","",IF(O44="Incompleto","Faltan datos",IF(O44="Vigente","Sin alerta",IF(AND(I44&lt;&gt;"",J44&lt;&gt;"",I44&lt;='Configuración'!$B$2+IF(O44="Próximo",'Configuración'!$B$3,0),J44&lt;=K44+IF(O44="Próximo",'Configuración'!$B$4,0)),"Fecha y kilometraje",IF(AND(I44&lt;&gt;"",I44&lt;='Configuración'!$B$2+IF(O44="Próximo",'Configuración'!$B$3,0)),"Fecha","Kilometraje")))))</f>
        <v/>
      </c>
      <c r="Q44" s="31" t="n"/>
      <c r="R44" s="32" t="n"/>
      <c r="S44" s="31" t="n"/>
      <c r="T44">
        <f>IF(Unidades!A44="","",Unidades!A44)</f>
        <v/>
      </c>
      <c r="U44">
        <f>IF('Configuración'!F44="","",'Configuración'!F44)</f>
        <v/>
      </c>
    </row>
    <row r="45" ht="23" customHeight="1">
      <c r="A45" s="27" t="n"/>
      <c r="B45" s="27" t="n"/>
      <c r="C45" s="31" t="n"/>
      <c r="D45" s="27" t="n"/>
      <c r="E45" s="32" t="n"/>
      <c r="F45" s="33" t="n"/>
      <c r="G45" s="34" t="n"/>
      <c r="H45" s="33" t="n"/>
      <c r="I45" s="39">
        <f>IF(OR(D45="Fecha",D45="Ambos"),IF(OR(E45="",G45=""),"",EDATE(E45,G45)),"")</f>
        <v/>
      </c>
      <c r="J45" s="40">
        <f>IF(OR(D45="Kilometraje",D45="Ambos"),IF(OR(F45="",H45=""),"",F45+H45),"")</f>
        <v/>
      </c>
      <c r="K45" s="40">
        <f>IF(B45="","",IFERROR(INDEX(Unidades!$F$2:$F$151,MATCH(B45,Unidades!$A$2:$A$151,0)),""))</f>
        <v/>
      </c>
      <c r="L45" s="39">
        <f>IF(B45="","",IFERROR(INDEX(Unidades!$G$2:$G$151,MATCH(B45,Unidades!$A$2:$A$151,0)),""))</f>
        <v/>
      </c>
      <c r="M45" s="41">
        <f>IF(I45="","",I45-'Configuración'!$B$2)</f>
        <v/>
      </c>
      <c r="N45" s="40">
        <f>IF(OR(J45="",K45=""),"",J45-K45)</f>
        <v/>
      </c>
      <c r="O45" s="24">
        <f>IF(OR(B45="",C45="",D45=""),"",IF(OR(AND(OR(D45="Fecha",D45="Ambos"),I45=""),AND(OR(D45="Kilometraje",D45="Ambos"),OR(J45="",K45=""))),"Incompleto",IF(OR(AND(I45&lt;&gt;"",I45&lt;='Configuración'!$B$2),AND(J45&lt;&gt;"",J45&lt;=K45)),"Vencido",IF(OR(AND(I45&lt;&gt;"",I45&lt;='Configuración'!$B$2+'Configuración'!$B$3),AND(J45&lt;&gt;"",J45&lt;=K45+'Configuración'!$B$4)),"Próximo","Vigente"))))</f>
        <v/>
      </c>
      <c r="P45" s="42">
        <f>IF(O45="","",IF(O45="Incompleto","Faltan datos",IF(O45="Vigente","Sin alerta",IF(AND(I45&lt;&gt;"",J45&lt;&gt;"",I45&lt;='Configuración'!$B$2+IF(O45="Próximo",'Configuración'!$B$3,0),J45&lt;=K45+IF(O45="Próximo",'Configuración'!$B$4,0)),"Fecha y kilometraje",IF(AND(I45&lt;&gt;"",I45&lt;='Configuración'!$B$2+IF(O45="Próximo",'Configuración'!$B$3,0)),"Fecha","Kilometraje")))))</f>
        <v/>
      </c>
      <c r="Q45" s="31" t="n"/>
      <c r="R45" s="32" t="n"/>
      <c r="S45" s="31" t="n"/>
      <c r="T45">
        <f>IF(Unidades!A45="","",Unidades!A45)</f>
        <v/>
      </c>
      <c r="U45">
        <f>IF('Configuración'!F45="","",'Configuración'!F45)</f>
        <v/>
      </c>
    </row>
    <row r="46" ht="23" customHeight="1">
      <c r="A46" s="27" t="n"/>
      <c r="B46" s="27" t="n"/>
      <c r="C46" s="31" t="n"/>
      <c r="D46" s="27" t="n"/>
      <c r="E46" s="32" t="n"/>
      <c r="F46" s="33" t="n"/>
      <c r="G46" s="34" t="n"/>
      <c r="H46" s="33" t="n"/>
      <c r="I46" s="35">
        <f>IF(OR(D46="Fecha",D46="Ambos"),IF(OR(E46="",G46=""),"",EDATE(E46,G46)),"")</f>
        <v/>
      </c>
      <c r="J46" s="36">
        <f>IF(OR(D46="Kilometraje",D46="Ambos"),IF(OR(F46="",H46=""),"",F46+H46),"")</f>
        <v/>
      </c>
      <c r="K46" s="36">
        <f>IF(B46="","",IFERROR(INDEX(Unidades!$F$2:$F$151,MATCH(B46,Unidades!$A$2:$A$151,0)),""))</f>
        <v/>
      </c>
      <c r="L46" s="35">
        <f>IF(B46="","",IFERROR(INDEX(Unidades!$G$2:$G$151,MATCH(B46,Unidades!$A$2:$A$151,0)),""))</f>
        <v/>
      </c>
      <c r="M46" s="37">
        <f>IF(I46="","",I46-'Configuración'!$B$2)</f>
        <v/>
      </c>
      <c r="N46" s="36">
        <f>IF(OR(J46="",K46=""),"",J46-K46)</f>
        <v/>
      </c>
      <c r="O46" s="22">
        <f>IF(OR(B46="",C46="",D46=""),"",IF(OR(AND(OR(D46="Fecha",D46="Ambos"),I46=""),AND(OR(D46="Kilometraje",D46="Ambos"),OR(J46="",K46=""))),"Incompleto",IF(OR(AND(I46&lt;&gt;"",I46&lt;='Configuración'!$B$2),AND(J46&lt;&gt;"",J46&lt;=K46)),"Vencido",IF(OR(AND(I46&lt;&gt;"",I46&lt;='Configuración'!$B$2+'Configuración'!$B$3),AND(J46&lt;&gt;"",J46&lt;=K46+'Configuración'!$B$4)),"Próximo","Vigente"))))</f>
        <v/>
      </c>
      <c r="P46" s="38">
        <f>IF(O46="","",IF(O46="Incompleto","Faltan datos",IF(O46="Vigente","Sin alerta",IF(AND(I46&lt;&gt;"",J46&lt;&gt;"",I46&lt;='Configuración'!$B$2+IF(O46="Próximo",'Configuración'!$B$3,0),J46&lt;=K46+IF(O46="Próximo",'Configuración'!$B$4,0)),"Fecha y kilometraje",IF(AND(I46&lt;&gt;"",I46&lt;='Configuración'!$B$2+IF(O46="Próximo",'Configuración'!$B$3,0)),"Fecha","Kilometraje")))))</f>
        <v/>
      </c>
      <c r="Q46" s="31" t="n"/>
      <c r="R46" s="32" t="n"/>
      <c r="S46" s="31" t="n"/>
      <c r="T46">
        <f>IF(Unidades!A46="","",Unidades!A46)</f>
        <v/>
      </c>
      <c r="U46">
        <f>IF('Configuración'!F46="","",'Configuración'!F46)</f>
        <v/>
      </c>
    </row>
    <row r="47" ht="23" customHeight="1">
      <c r="A47" s="27" t="n"/>
      <c r="B47" s="27" t="n"/>
      <c r="C47" s="31" t="n"/>
      <c r="D47" s="27" t="n"/>
      <c r="E47" s="32" t="n"/>
      <c r="F47" s="33" t="n"/>
      <c r="G47" s="34" t="n"/>
      <c r="H47" s="33" t="n"/>
      <c r="I47" s="39">
        <f>IF(OR(D47="Fecha",D47="Ambos"),IF(OR(E47="",G47=""),"",EDATE(E47,G47)),"")</f>
        <v/>
      </c>
      <c r="J47" s="40">
        <f>IF(OR(D47="Kilometraje",D47="Ambos"),IF(OR(F47="",H47=""),"",F47+H47),"")</f>
        <v/>
      </c>
      <c r="K47" s="40">
        <f>IF(B47="","",IFERROR(INDEX(Unidades!$F$2:$F$151,MATCH(B47,Unidades!$A$2:$A$151,0)),""))</f>
        <v/>
      </c>
      <c r="L47" s="39">
        <f>IF(B47="","",IFERROR(INDEX(Unidades!$G$2:$G$151,MATCH(B47,Unidades!$A$2:$A$151,0)),""))</f>
        <v/>
      </c>
      <c r="M47" s="41">
        <f>IF(I47="","",I47-'Configuración'!$B$2)</f>
        <v/>
      </c>
      <c r="N47" s="40">
        <f>IF(OR(J47="",K47=""),"",J47-K47)</f>
        <v/>
      </c>
      <c r="O47" s="24">
        <f>IF(OR(B47="",C47="",D47=""),"",IF(OR(AND(OR(D47="Fecha",D47="Ambos"),I47=""),AND(OR(D47="Kilometraje",D47="Ambos"),OR(J47="",K47=""))),"Incompleto",IF(OR(AND(I47&lt;&gt;"",I47&lt;='Configuración'!$B$2),AND(J47&lt;&gt;"",J47&lt;=K47)),"Vencido",IF(OR(AND(I47&lt;&gt;"",I47&lt;='Configuración'!$B$2+'Configuración'!$B$3),AND(J47&lt;&gt;"",J47&lt;=K47+'Configuración'!$B$4)),"Próximo","Vigente"))))</f>
        <v/>
      </c>
      <c r="P47" s="42">
        <f>IF(O47="","",IF(O47="Incompleto","Faltan datos",IF(O47="Vigente","Sin alerta",IF(AND(I47&lt;&gt;"",J47&lt;&gt;"",I47&lt;='Configuración'!$B$2+IF(O47="Próximo",'Configuración'!$B$3,0),J47&lt;=K47+IF(O47="Próximo",'Configuración'!$B$4,0)),"Fecha y kilometraje",IF(AND(I47&lt;&gt;"",I47&lt;='Configuración'!$B$2+IF(O47="Próximo",'Configuración'!$B$3,0)),"Fecha","Kilometraje")))))</f>
        <v/>
      </c>
      <c r="Q47" s="31" t="n"/>
      <c r="R47" s="32" t="n"/>
      <c r="S47" s="31" t="n"/>
      <c r="T47">
        <f>IF(Unidades!A47="","",Unidades!A47)</f>
        <v/>
      </c>
      <c r="U47">
        <f>IF('Configuración'!F47="","",'Configuración'!F47)</f>
        <v/>
      </c>
    </row>
    <row r="48" ht="23" customHeight="1">
      <c r="A48" s="27" t="n"/>
      <c r="B48" s="27" t="n"/>
      <c r="C48" s="31" t="n"/>
      <c r="D48" s="27" t="n"/>
      <c r="E48" s="32" t="n"/>
      <c r="F48" s="33" t="n"/>
      <c r="G48" s="34" t="n"/>
      <c r="H48" s="33" t="n"/>
      <c r="I48" s="35">
        <f>IF(OR(D48="Fecha",D48="Ambos"),IF(OR(E48="",G48=""),"",EDATE(E48,G48)),"")</f>
        <v/>
      </c>
      <c r="J48" s="36">
        <f>IF(OR(D48="Kilometraje",D48="Ambos"),IF(OR(F48="",H48=""),"",F48+H48),"")</f>
        <v/>
      </c>
      <c r="K48" s="36">
        <f>IF(B48="","",IFERROR(INDEX(Unidades!$F$2:$F$151,MATCH(B48,Unidades!$A$2:$A$151,0)),""))</f>
        <v/>
      </c>
      <c r="L48" s="35">
        <f>IF(B48="","",IFERROR(INDEX(Unidades!$G$2:$G$151,MATCH(B48,Unidades!$A$2:$A$151,0)),""))</f>
        <v/>
      </c>
      <c r="M48" s="37">
        <f>IF(I48="","",I48-'Configuración'!$B$2)</f>
        <v/>
      </c>
      <c r="N48" s="36">
        <f>IF(OR(J48="",K48=""),"",J48-K48)</f>
        <v/>
      </c>
      <c r="O48" s="22">
        <f>IF(OR(B48="",C48="",D48=""),"",IF(OR(AND(OR(D48="Fecha",D48="Ambos"),I48=""),AND(OR(D48="Kilometraje",D48="Ambos"),OR(J48="",K48=""))),"Incompleto",IF(OR(AND(I48&lt;&gt;"",I48&lt;='Configuración'!$B$2),AND(J48&lt;&gt;"",J48&lt;=K48)),"Vencido",IF(OR(AND(I48&lt;&gt;"",I48&lt;='Configuración'!$B$2+'Configuración'!$B$3),AND(J48&lt;&gt;"",J48&lt;=K48+'Configuración'!$B$4)),"Próximo","Vigente"))))</f>
        <v/>
      </c>
      <c r="P48" s="38">
        <f>IF(O48="","",IF(O48="Incompleto","Faltan datos",IF(O48="Vigente","Sin alerta",IF(AND(I48&lt;&gt;"",J48&lt;&gt;"",I48&lt;='Configuración'!$B$2+IF(O48="Próximo",'Configuración'!$B$3,0),J48&lt;=K48+IF(O48="Próximo",'Configuración'!$B$4,0)),"Fecha y kilometraje",IF(AND(I48&lt;&gt;"",I48&lt;='Configuración'!$B$2+IF(O48="Próximo",'Configuración'!$B$3,0)),"Fecha","Kilometraje")))))</f>
        <v/>
      </c>
      <c r="Q48" s="31" t="n"/>
      <c r="R48" s="32" t="n"/>
      <c r="S48" s="31" t="n"/>
      <c r="T48">
        <f>IF(Unidades!A48="","",Unidades!A48)</f>
        <v/>
      </c>
      <c r="U48">
        <f>IF('Configuración'!F48="","",'Configuración'!F48)</f>
        <v/>
      </c>
    </row>
    <row r="49" ht="23" customHeight="1">
      <c r="A49" s="27" t="n"/>
      <c r="B49" s="27" t="n"/>
      <c r="C49" s="31" t="n"/>
      <c r="D49" s="27" t="n"/>
      <c r="E49" s="32" t="n"/>
      <c r="F49" s="33" t="n"/>
      <c r="G49" s="34" t="n"/>
      <c r="H49" s="33" t="n"/>
      <c r="I49" s="39">
        <f>IF(OR(D49="Fecha",D49="Ambos"),IF(OR(E49="",G49=""),"",EDATE(E49,G49)),"")</f>
        <v/>
      </c>
      <c r="J49" s="40">
        <f>IF(OR(D49="Kilometraje",D49="Ambos"),IF(OR(F49="",H49=""),"",F49+H49),"")</f>
        <v/>
      </c>
      <c r="K49" s="40">
        <f>IF(B49="","",IFERROR(INDEX(Unidades!$F$2:$F$151,MATCH(B49,Unidades!$A$2:$A$151,0)),""))</f>
        <v/>
      </c>
      <c r="L49" s="39">
        <f>IF(B49="","",IFERROR(INDEX(Unidades!$G$2:$G$151,MATCH(B49,Unidades!$A$2:$A$151,0)),""))</f>
        <v/>
      </c>
      <c r="M49" s="41">
        <f>IF(I49="","",I49-'Configuración'!$B$2)</f>
        <v/>
      </c>
      <c r="N49" s="40">
        <f>IF(OR(J49="",K49=""),"",J49-K49)</f>
        <v/>
      </c>
      <c r="O49" s="24">
        <f>IF(OR(B49="",C49="",D49=""),"",IF(OR(AND(OR(D49="Fecha",D49="Ambos"),I49=""),AND(OR(D49="Kilometraje",D49="Ambos"),OR(J49="",K49=""))),"Incompleto",IF(OR(AND(I49&lt;&gt;"",I49&lt;='Configuración'!$B$2),AND(J49&lt;&gt;"",J49&lt;=K49)),"Vencido",IF(OR(AND(I49&lt;&gt;"",I49&lt;='Configuración'!$B$2+'Configuración'!$B$3),AND(J49&lt;&gt;"",J49&lt;=K49+'Configuración'!$B$4)),"Próximo","Vigente"))))</f>
        <v/>
      </c>
      <c r="P49" s="42">
        <f>IF(O49="","",IF(O49="Incompleto","Faltan datos",IF(O49="Vigente","Sin alerta",IF(AND(I49&lt;&gt;"",J49&lt;&gt;"",I49&lt;='Configuración'!$B$2+IF(O49="Próximo",'Configuración'!$B$3,0),J49&lt;=K49+IF(O49="Próximo",'Configuración'!$B$4,0)),"Fecha y kilometraje",IF(AND(I49&lt;&gt;"",I49&lt;='Configuración'!$B$2+IF(O49="Próximo",'Configuración'!$B$3,0)),"Fecha","Kilometraje")))))</f>
        <v/>
      </c>
      <c r="Q49" s="31" t="n"/>
      <c r="R49" s="32" t="n"/>
      <c r="S49" s="31" t="n"/>
      <c r="T49">
        <f>IF(Unidades!A49="","",Unidades!A49)</f>
        <v/>
      </c>
      <c r="U49">
        <f>IF('Configuración'!F49="","",'Configuración'!F49)</f>
        <v/>
      </c>
    </row>
    <row r="50" ht="23" customHeight="1">
      <c r="A50" s="27" t="n"/>
      <c r="B50" s="27" t="n"/>
      <c r="C50" s="31" t="n"/>
      <c r="D50" s="27" t="n"/>
      <c r="E50" s="32" t="n"/>
      <c r="F50" s="33" t="n"/>
      <c r="G50" s="34" t="n"/>
      <c r="H50" s="33" t="n"/>
      <c r="I50" s="35">
        <f>IF(OR(D50="Fecha",D50="Ambos"),IF(OR(E50="",G50=""),"",EDATE(E50,G50)),"")</f>
        <v/>
      </c>
      <c r="J50" s="36">
        <f>IF(OR(D50="Kilometraje",D50="Ambos"),IF(OR(F50="",H50=""),"",F50+H50),"")</f>
        <v/>
      </c>
      <c r="K50" s="36">
        <f>IF(B50="","",IFERROR(INDEX(Unidades!$F$2:$F$151,MATCH(B50,Unidades!$A$2:$A$151,0)),""))</f>
        <v/>
      </c>
      <c r="L50" s="35">
        <f>IF(B50="","",IFERROR(INDEX(Unidades!$G$2:$G$151,MATCH(B50,Unidades!$A$2:$A$151,0)),""))</f>
        <v/>
      </c>
      <c r="M50" s="37">
        <f>IF(I50="","",I50-'Configuración'!$B$2)</f>
        <v/>
      </c>
      <c r="N50" s="36">
        <f>IF(OR(J50="",K50=""),"",J50-K50)</f>
        <v/>
      </c>
      <c r="O50" s="22">
        <f>IF(OR(B50="",C50="",D50=""),"",IF(OR(AND(OR(D50="Fecha",D50="Ambos"),I50=""),AND(OR(D50="Kilometraje",D50="Ambos"),OR(J50="",K50=""))),"Incompleto",IF(OR(AND(I50&lt;&gt;"",I50&lt;='Configuración'!$B$2),AND(J50&lt;&gt;"",J50&lt;=K50)),"Vencido",IF(OR(AND(I50&lt;&gt;"",I50&lt;='Configuración'!$B$2+'Configuración'!$B$3),AND(J50&lt;&gt;"",J50&lt;=K50+'Configuración'!$B$4)),"Próximo","Vigente"))))</f>
        <v/>
      </c>
      <c r="P50" s="38">
        <f>IF(O50="","",IF(O50="Incompleto","Faltan datos",IF(O50="Vigente","Sin alerta",IF(AND(I50&lt;&gt;"",J50&lt;&gt;"",I50&lt;='Configuración'!$B$2+IF(O50="Próximo",'Configuración'!$B$3,0),J50&lt;=K50+IF(O50="Próximo",'Configuración'!$B$4,0)),"Fecha y kilometraje",IF(AND(I50&lt;&gt;"",I50&lt;='Configuración'!$B$2+IF(O50="Próximo",'Configuración'!$B$3,0)),"Fecha","Kilometraje")))))</f>
        <v/>
      </c>
      <c r="Q50" s="31" t="n"/>
      <c r="R50" s="32" t="n"/>
      <c r="S50" s="31" t="n"/>
      <c r="T50">
        <f>IF(Unidades!A50="","",Unidades!A50)</f>
        <v/>
      </c>
      <c r="U50">
        <f>IF('Configuración'!F50="","",'Configuración'!F50)</f>
        <v/>
      </c>
    </row>
    <row r="51" ht="23" customHeight="1">
      <c r="A51" s="27" t="n"/>
      <c r="B51" s="27" t="n"/>
      <c r="C51" s="31" t="n"/>
      <c r="D51" s="27" t="n"/>
      <c r="E51" s="32" t="n"/>
      <c r="F51" s="33" t="n"/>
      <c r="G51" s="34" t="n"/>
      <c r="H51" s="33" t="n"/>
      <c r="I51" s="39">
        <f>IF(OR(D51="Fecha",D51="Ambos"),IF(OR(E51="",G51=""),"",EDATE(E51,G51)),"")</f>
        <v/>
      </c>
      <c r="J51" s="40">
        <f>IF(OR(D51="Kilometraje",D51="Ambos"),IF(OR(F51="",H51=""),"",F51+H51),"")</f>
        <v/>
      </c>
      <c r="K51" s="40">
        <f>IF(B51="","",IFERROR(INDEX(Unidades!$F$2:$F$151,MATCH(B51,Unidades!$A$2:$A$151,0)),""))</f>
        <v/>
      </c>
      <c r="L51" s="39">
        <f>IF(B51="","",IFERROR(INDEX(Unidades!$G$2:$G$151,MATCH(B51,Unidades!$A$2:$A$151,0)),""))</f>
        <v/>
      </c>
      <c r="M51" s="41">
        <f>IF(I51="","",I51-'Configuración'!$B$2)</f>
        <v/>
      </c>
      <c r="N51" s="40">
        <f>IF(OR(J51="",K51=""),"",J51-K51)</f>
        <v/>
      </c>
      <c r="O51" s="24">
        <f>IF(OR(B51="",C51="",D51=""),"",IF(OR(AND(OR(D51="Fecha",D51="Ambos"),I51=""),AND(OR(D51="Kilometraje",D51="Ambos"),OR(J51="",K51=""))),"Incompleto",IF(OR(AND(I51&lt;&gt;"",I51&lt;='Configuración'!$B$2),AND(J51&lt;&gt;"",J51&lt;=K51)),"Vencido",IF(OR(AND(I51&lt;&gt;"",I51&lt;='Configuración'!$B$2+'Configuración'!$B$3),AND(J51&lt;&gt;"",J51&lt;=K51+'Configuración'!$B$4)),"Próximo","Vigente"))))</f>
        <v/>
      </c>
      <c r="P51" s="42">
        <f>IF(O51="","",IF(O51="Incompleto","Faltan datos",IF(O51="Vigente","Sin alerta",IF(AND(I51&lt;&gt;"",J51&lt;&gt;"",I51&lt;='Configuración'!$B$2+IF(O51="Próximo",'Configuración'!$B$3,0),J51&lt;=K51+IF(O51="Próximo",'Configuración'!$B$4,0)),"Fecha y kilometraje",IF(AND(I51&lt;&gt;"",I51&lt;='Configuración'!$B$2+IF(O51="Próximo",'Configuración'!$B$3,0)),"Fecha","Kilometraje")))))</f>
        <v/>
      </c>
      <c r="Q51" s="31" t="n"/>
      <c r="R51" s="32" t="n"/>
      <c r="S51" s="31" t="n"/>
      <c r="T51">
        <f>IF(Unidades!A51="","",Unidades!A51)</f>
        <v/>
      </c>
      <c r="U51">
        <f>IF('Configuración'!F51="","",'Configuración'!F51)</f>
        <v/>
      </c>
    </row>
    <row r="52" ht="23" customHeight="1">
      <c r="A52" s="27" t="n"/>
      <c r="B52" s="27" t="n"/>
      <c r="C52" s="31" t="n"/>
      <c r="D52" s="27" t="n"/>
      <c r="E52" s="32" t="n"/>
      <c r="F52" s="33" t="n"/>
      <c r="G52" s="34" t="n"/>
      <c r="H52" s="33" t="n"/>
      <c r="I52" s="35">
        <f>IF(OR(D52="Fecha",D52="Ambos"),IF(OR(E52="",G52=""),"",EDATE(E52,G52)),"")</f>
        <v/>
      </c>
      <c r="J52" s="36">
        <f>IF(OR(D52="Kilometraje",D52="Ambos"),IF(OR(F52="",H52=""),"",F52+H52),"")</f>
        <v/>
      </c>
      <c r="K52" s="36">
        <f>IF(B52="","",IFERROR(INDEX(Unidades!$F$2:$F$151,MATCH(B52,Unidades!$A$2:$A$151,0)),""))</f>
        <v/>
      </c>
      <c r="L52" s="35">
        <f>IF(B52="","",IFERROR(INDEX(Unidades!$G$2:$G$151,MATCH(B52,Unidades!$A$2:$A$151,0)),""))</f>
        <v/>
      </c>
      <c r="M52" s="37">
        <f>IF(I52="","",I52-'Configuración'!$B$2)</f>
        <v/>
      </c>
      <c r="N52" s="36">
        <f>IF(OR(J52="",K52=""),"",J52-K52)</f>
        <v/>
      </c>
      <c r="O52" s="22">
        <f>IF(OR(B52="",C52="",D52=""),"",IF(OR(AND(OR(D52="Fecha",D52="Ambos"),I52=""),AND(OR(D52="Kilometraje",D52="Ambos"),OR(J52="",K52=""))),"Incompleto",IF(OR(AND(I52&lt;&gt;"",I52&lt;='Configuración'!$B$2),AND(J52&lt;&gt;"",J52&lt;=K52)),"Vencido",IF(OR(AND(I52&lt;&gt;"",I52&lt;='Configuración'!$B$2+'Configuración'!$B$3),AND(J52&lt;&gt;"",J52&lt;=K52+'Configuración'!$B$4)),"Próximo","Vigente"))))</f>
        <v/>
      </c>
      <c r="P52" s="38">
        <f>IF(O52="","",IF(O52="Incompleto","Faltan datos",IF(O52="Vigente","Sin alerta",IF(AND(I52&lt;&gt;"",J52&lt;&gt;"",I52&lt;='Configuración'!$B$2+IF(O52="Próximo",'Configuración'!$B$3,0),J52&lt;=K52+IF(O52="Próximo",'Configuración'!$B$4,0)),"Fecha y kilometraje",IF(AND(I52&lt;&gt;"",I52&lt;='Configuración'!$B$2+IF(O52="Próximo",'Configuración'!$B$3,0)),"Fecha","Kilometraje")))))</f>
        <v/>
      </c>
      <c r="Q52" s="31" t="n"/>
      <c r="R52" s="32" t="n"/>
      <c r="S52" s="31" t="n"/>
      <c r="T52">
        <f>IF(Unidades!A52="","",Unidades!A52)</f>
        <v/>
      </c>
      <c r="U52">
        <f>IF('Configuración'!F52="","",'Configuración'!F52)</f>
        <v/>
      </c>
    </row>
    <row r="53" ht="23" customHeight="1">
      <c r="A53" s="27" t="n"/>
      <c r="B53" s="27" t="n"/>
      <c r="C53" s="31" t="n"/>
      <c r="D53" s="27" t="n"/>
      <c r="E53" s="32" t="n"/>
      <c r="F53" s="33" t="n"/>
      <c r="G53" s="34" t="n"/>
      <c r="H53" s="33" t="n"/>
      <c r="I53" s="39">
        <f>IF(OR(D53="Fecha",D53="Ambos"),IF(OR(E53="",G53=""),"",EDATE(E53,G53)),"")</f>
        <v/>
      </c>
      <c r="J53" s="40">
        <f>IF(OR(D53="Kilometraje",D53="Ambos"),IF(OR(F53="",H53=""),"",F53+H53),"")</f>
        <v/>
      </c>
      <c r="K53" s="40">
        <f>IF(B53="","",IFERROR(INDEX(Unidades!$F$2:$F$151,MATCH(B53,Unidades!$A$2:$A$151,0)),""))</f>
        <v/>
      </c>
      <c r="L53" s="39">
        <f>IF(B53="","",IFERROR(INDEX(Unidades!$G$2:$G$151,MATCH(B53,Unidades!$A$2:$A$151,0)),""))</f>
        <v/>
      </c>
      <c r="M53" s="41">
        <f>IF(I53="","",I53-'Configuración'!$B$2)</f>
        <v/>
      </c>
      <c r="N53" s="40">
        <f>IF(OR(J53="",K53=""),"",J53-K53)</f>
        <v/>
      </c>
      <c r="O53" s="24">
        <f>IF(OR(B53="",C53="",D53=""),"",IF(OR(AND(OR(D53="Fecha",D53="Ambos"),I53=""),AND(OR(D53="Kilometraje",D53="Ambos"),OR(J53="",K53=""))),"Incompleto",IF(OR(AND(I53&lt;&gt;"",I53&lt;='Configuración'!$B$2),AND(J53&lt;&gt;"",J53&lt;=K53)),"Vencido",IF(OR(AND(I53&lt;&gt;"",I53&lt;='Configuración'!$B$2+'Configuración'!$B$3),AND(J53&lt;&gt;"",J53&lt;=K53+'Configuración'!$B$4)),"Próximo","Vigente"))))</f>
        <v/>
      </c>
      <c r="P53" s="42">
        <f>IF(O53="","",IF(O53="Incompleto","Faltan datos",IF(O53="Vigente","Sin alerta",IF(AND(I53&lt;&gt;"",J53&lt;&gt;"",I53&lt;='Configuración'!$B$2+IF(O53="Próximo",'Configuración'!$B$3,0),J53&lt;=K53+IF(O53="Próximo",'Configuración'!$B$4,0)),"Fecha y kilometraje",IF(AND(I53&lt;&gt;"",I53&lt;='Configuración'!$B$2+IF(O53="Próximo",'Configuración'!$B$3,0)),"Fecha","Kilometraje")))))</f>
        <v/>
      </c>
      <c r="Q53" s="31" t="n"/>
      <c r="R53" s="32" t="n"/>
      <c r="S53" s="31" t="n"/>
      <c r="T53">
        <f>IF(Unidades!A53="","",Unidades!A53)</f>
        <v/>
      </c>
      <c r="U53">
        <f>IF('Configuración'!F53="","",'Configuración'!F53)</f>
        <v/>
      </c>
    </row>
    <row r="54" ht="23" customHeight="1">
      <c r="A54" s="27" t="n"/>
      <c r="B54" s="27" t="n"/>
      <c r="C54" s="31" t="n"/>
      <c r="D54" s="27" t="n"/>
      <c r="E54" s="32" t="n"/>
      <c r="F54" s="33" t="n"/>
      <c r="G54" s="34" t="n"/>
      <c r="H54" s="33" t="n"/>
      <c r="I54" s="35">
        <f>IF(OR(D54="Fecha",D54="Ambos"),IF(OR(E54="",G54=""),"",EDATE(E54,G54)),"")</f>
        <v/>
      </c>
      <c r="J54" s="36">
        <f>IF(OR(D54="Kilometraje",D54="Ambos"),IF(OR(F54="",H54=""),"",F54+H54),"")</f>
        <v/>
      </c>
      <c r="K54" s="36">
        <f>IF(B54="","",IFERROR(INDEX(Unidades!$F$2:$F$151,MATCH(B54,Unidades!$A$2:$A$151,0)),""))</f>
        <v/>
      </c>
      <c r="L54" s="35">
        <f>IF(B54="","",IFERROR(INDEX(Unidades!$G$2:$G$151,MATCH(B54,Unidades!$A$2:$A$151,0)),""))</f>
        <v/>
      </c>
      <c r="M54" s="37">
        <f>IF(I54="","",I54-'Configuración'!$B$2)</f>
        <v/>
      </c>
      <c r="N54" s="36">
        <f>IF(OR(J54="",K54=""),"",J54-K54)</f>
        <v/>
      </c>
      <c r="O54" s="22">
        <f>IF(OR(B54="",C54="",D54=""),"",IF(OR(AND(OR(D54="Fecha",D54="Ambos"),I54=""),AND(OR(D54="Kilometraje",D54="Ambos"),OR(J54="",K54=""))),"Incompleto",IF(OR(AND(I54&lt;&gt;"",I54&lt;='Configuración'!$B$2),AND(J54&lt;&gt;"",J54&lt;=K54)),"Vencido",IF(OR(AND(I54&lt;&gt;"",I54&lt;='Configuración'!$B$2+'Configuración'!$B$3),AND(J54&lt;&gt;"",J54&lt;=K54+'Configuración'!$B$4)),"Próximo","Vigente"))))</f>
        <v/>
      </c>
      <c r="P54" s="38">
        <f>IF(O54="","",IF(O54="Incompleto","Faltan datos",IF(O54="Vigente","Sin alerta",IF(AND(I54&lt;&gt;"",J54&lt;&gt;"",I54&lt;='Configuración'!$B$2+IF(O54="Próximo",'Configuración'!$B$3,0),J54&lt;=K54+IF(O54="Próximo",'Configuración'!$B$4,0)),"Fecha y kilometraje",IF(AND(I54&lt;&gt;"",I54&lt;='Configuración'!$B$2+IF(O54="Próximo",'Configuración'!$B$3,0)),"Fecha","Kilometraje")))))</f>
        <v/>
      </c>
      <c r="Q54" s="31" t="n"/>
      <c r="R54" s="32" t="n"/>
      <c r="S54" s="31" t="n"/>
      <c r="T54">
        <f>IF(Unidades!A54="","",Unidades!A54)</f>
        <v/>
      </c>
      <c r="U54">
        <f>IF('Configuración'!F54="","",'Configuración'!F54)</f>
        <v/>
      </c>
    </row>
    <row r="55" ht="23" customHeight="1">
      <c r="A55" s="27" t="n"/>
      <c r="B55" s="27" t="n"/>
      <c r="C55" s="31" t="n"/>
      <c r="D55" s="27" t="n"/>
      <c r="E55" s="32" t="n"/>
      <c r="F55" s="33" t="n"/>
      <c r="G55" s="34" t="n"/>
      <c r="H55" s="33" t="n"/>
      <c r="I55" s="39">
        <f>IF(OR(D55="Fecha",D55="Ambos"),IF(OR(E55="",G55=""),"",EDATE(E55,G55)),"")</f>
        <v/>
      </c>
      <c r="J55" s="40">
        <f>IF(OR(D55="Kilometraje",D55="Ambos"),IF(OR(F55="",H55=""),"",F55+H55),"")</f>
        <v/>
      </c>
      <c r="K55" s="40">
        <f>IF(B55="","",IFERROR(INDEX(Unidades!$F$2:$F$151,MATCH(B55,Unidades!$A$2:$A$151,0)),""))</f>
        <v/>
      </c>
      <c r="L55" s="39">
        <f>IF(B55="","",IFERROR(INDEX(Unidades!$G$2:$G$151,MATCH(B55,Unidades!$A$2:$A$151,0)),""))</f>
        <v/>
      </c>
      <c r="M55" s="41">
        <f>IF(I55="","",I55-'Configuración'!$B$2)</f>
        <v/>
      </c>
      <c r="N55" s="40">
        <f>IF(OR(J55="",K55=""),"",J55-K55)</f>
        <v/>
      </c>
      <c r="O55" s="24">
        <f>IF(OR(B55="",C55="",D55=""),"",IF(OR(AND(OR(D55="Fecha",D55="Ambos"),I55=""),AND(OR(D55="Kilometraje",D55="Ambos"),OR(J55="",K55=""))),"Incompleto",IF(OR(AND(I55&lt;&gt;"",I55&lt;='Configuración'!$B$2),AND(J55&lt;&gt;"",J55&lt;=K55)),"Vencido",IF(OR(AND(I55&lt;&gt;"",I55&lt;='Configuración'!$B$2+'Configuración'!$B$3),AND(J55&lt;&gt;"",J55&lt;=K55+'Configuración'!$B$4)),"Próximo","Vigente"))))</f>
        <v/>
      </c>
      <c r="P55" s="42">
        <f>IF(O55="","",IF(O55="Incompleto","Faltan datos",IF(O55="Vigente","Sin alerta",IF(AND(I55&lt;&gt;"",J55&lt;&gt;"",I55&lt;='Configuración'!$B$2+IF(O55="Próximo",'Configuración'!$B$3,0),J55&lt;=K55+IF(O55="Próximo",'Configuración'!$B$4,0)),"Fecha y kilometraje",IF(AND(I55&lt;&gt;"",I55&lt;='Configuración'!$B$2+IF(O55="Próximo",'Configuración'!$B$3,0)),"Fecha","Kilometraje")))))</f>
        <v/>
      </c>
      <c r="Q55" s="31" t="n"/>
      <c r="R55" s="32" t="n"/>
      <c r="S55" s="31" t="n"/>
      <c r="T55">
        <f>IF(Unidades!A55="","",Unidades!A55)</f>
        <v/>
      </c>
      <c r="U55">
        <f>IF('Configuración'!F55="","",'Configuración'!F55)</f>
        <v/>
      </c>
    </row>
    <row r="56" ht="23" customHeight="1">
      <c r="A56" s="27" t="n"/>
      <c r="B56" s="27" t="n"/>
      <c r="C56" s="31" t="n"/>
      <c r="D56" s="27" t="n"/>
      <c r="E56" s="32" t="n"/>
      <c r="F56" s="33" t="n"/>
      <c r="G56" s="34" t="n"/>
      <c r="H56" s="33" t="n"/>
      <c r="I56" s="35">
        <f>IF(OR(D56="Fecha",D56="Ambos"),IF(OR(E56="",G56=""),"",EDATE(E56,G56)),"")</f>
        <v/>
      </c>
      <c r="J56" s="36">
        <f>IF(OR(D56="Kilometraje",D56="Ambos"),IF(OR(F56="",H56=""),"",F56+H56),"")</f>
        <v/>
      </c>
      <c r="K56" s="36">
        <f>IF(B56="","",IFERROR(INDEX(Unidades!$F$2:$F$151,MATCH(B56,Unidades!$A$2:$A$151,0)),""))</f>
        <v/>
      </c>
      <c r="L56" s="35">
        <f>IF(B56="","",IFERROR(INDEX(Unidades!$G$2:$G$151,MATCH(B56,Unidades!$A$2:$A$151,0)),""))</f>
        <v/>
      </c>
      <c r="M56" s="37">
        <f>IF(I56="","",I56-'Configuración'!$B$2)</f>
        <v/>
      </c>
      <c r="N56" s="36">
        <f>IF(OR(J56="",K56=""),"",J56-K56)</f>
        <v/>
      </c>
      <c r="O56" s="22">
        <f>IF(OR(B56="",C56="",D56=""),"",IF(OR(AND(OR(D56="Fecha",D56="Ambos"),I56=""),AND(OR(D56="Kilometraje",D56="Ambos"),OR(J56="",K56=""))),"Incompleto",IF(OR(AND(I56&lt;&gt;"",I56&lt;='Configuración'!$B$2),AND(J56&lt;&gt;"",J56&lt;=K56)),"Vencido",IF(OR(AND(I56&lt;&gt;"",I56&lt;='Configuración'!$B$2+'Configuración'!$B$3),AND(J56&lt;&gt;"",J56&lt;=K56+'Configuración'!$B$4)),"Próximo","Vigente"))))</f>
        <v/>
      </c>
      <c r="P56" s="38">
        <f>IF(O56="","",IF(O56="Incompleto","Faltan datos",IF(O56="Vigente","Sin alerta",IF(AND(I56&lt;&gt;"",J56&lt;&gt;"",I56&lt;='Configuración'!$B$2+IF(O56="Próximo",'Configuración'!$B$3,0),J56&lt;=K56+IF(O56="Próximo",'Configuración'!$B$4,0)),"Fecha y kilometraje",IF(AND(I56&lt;&gt;"",I56&lt;='Configuración'!$B$2+IF(O56="Próximo",'Configuración'!$B$3,0)),"Fecha","Kilometraje")))))</f>
        <v/>
      </c>
      <c r="Q56" s="31" t="n"/>
      <c r="R56" s="32" t="n"/>
      <c r="S56" s="31" t="n"/>
      <c r="T56">
        <f>IF(Unidades!A56="","",Unidades!A56)</f>
        <v/>
      </c>
      <c r="U56">
        <f>IF('Configuración'!F56="","",'Configuración'!F56)</f>
        <v/>
      </c>
    </row>
    <row r="57" ht="23" customHeight="1">
      <c r="A57" s="27" t="n"/>
      <c r="B57" s="27" t="n"/>
      <c r="C57" s="31" t="n"/>
      <c r="D57" s="27" t="n"/>
      <c r="E57" s="32" t="n"/>
      <c r="F57" s="33" t="n"/>
      <c r="G57" s="34" t="n"/>
      <c r="H57" s="33" t="n"/>
      <c r="I57" s="39">
        <f>IF(OR(D57="Fecha",D57="Ambos"),IF(OR(E57="",G57=""),"",EDATE(E57,G57)),"")</f>
        <v/>
      </c>
      <c r="J57" s="40">
        <f>IF(OR(D57="Kilometraje",D57="Ambos"),IF(OR(F57="",H57=""),"",F57+H57),"")</f>
        <v/>
      </c>
      <c r="K57" s="40">
        <f>IF(B57="","",IFERROR(INDEX(Unidades!$F$2:$F$151,MATCH(B57,Unidades!$A$2:$A$151,0)),""))</f>
        <v/>
      </c>
      <c r="L57" s="39">
        <f>IF(B57="","",IFERROR(INDEX(Unidades!$G$2:$G$151,MATCH(B57,Unidades!$A$2:$A$151,0)),""))</f>
        <v/>
      </c>
      <c r="M57" s="41">
        <f>IF(I57="","",I57-'Configuración'!$B$2)</f>
        <v/>
      </c>
      <c r="N57" s="40">
        <f>IF(OR(J57="",K57=""),"",J57-K57)</f>
        <v/>
      </c>
      <c r="O57" s="24">
        <f>IF(OR(B57="",C57="",D57=""),"",IF(OR(AND(OR(D57="Fecha",D57="Ambos"),I57=""),AND(OR(D57="Kilometraje",D57="Ambos"),OR(J57="",K57=""))),"Incompleto",IF(OR(AND(I57&lt;&gt;"",I57&lt;='Configuración'!$B$2),AND(J57&lt;&gt;"",J57&lt;=K57)),"Vencido",IF(OR(AND(I57&lt;&gt;"",I57&lt;='Configuración'!$B$2+'Configuración'!$B$3),AND(J57&lt;&gt;"",J57&lt;=K57+'Configuración'!$B$4)),"Próximo","Vigente"))))</f>
        <v/>
      </c>
      <c r="P57" s="42">
        <f>IF(O57="","",IF(O57="Incompleto","Faltan datos",IF(O57="Vigente","Sin alerta",IF(AND(I57&lt;&gt;"",J57&lt;&gt;"",I57&lt;='Configuración'!$B$2+IF(O57="Próximo",'Configuración'!$B$3,0),J57&lt;=K57+IF(O57="Próximo",'Configuración'!$B$4,0)),"Fecha y kilometraje",IF(AND(I57&lt;&gt;"",I57&lt;='Configuración'!$B$2+IF(O57="Próximo",'Configuración'!$B$3,0)),"Fecha","Kilometraje")))))</f>
        <v/>
      </c>
      <c r="Q57" s="31" t="n"/>
      <c r="R57" s="32" t="n"/>
      <c r="S57" s="31" t="n"/>
      <c r="T57">
        <f>IF(Unidades!A57="","",Unidades!A57)</f>
        <v/>
      </c>
      <c r="U57">
        <f>IF('Configuración'!F57="","",'Configuración'!F57)</f>
        <v/>
      </c>
    </row>
    <row r="58" ht="23" customHeight="1">
      <c r="A58" s="27" t="n"/>
      <c r="B58" s="27" t="n"/>
      <c r="C58" s="31" t="n"/>
      <c r="D58" s="27" t="n"/>
      <c r="E58" s="32" t="n"/>
      <c r="F58" s="33" t="n"/>
      <c r="G58" s="34" t="n"/>
      <c r="H58" s="33" t="n"/>
      <c r="I58" s="35">
        <f>IF(OR(D58="Fecha",D58="Ambos"),IF(OR(E58="",G58=""),"",EDATE(E58,G58)),"")</f>
        <v/>
      </c>
      <c r="J58" s="36">
        <f>IF(OR(D58="Kilometraje",D58="Ambos"),IF(OR(F58="",H58=""),"",F58+H58),"")</f>
        <v/>
      </c>
      <c r="K58" s="36">
        <f>IF(B58="","",IFERROR(INDEX(Unidades!$F$2:$F$151,MATCH(B58,Unidades!$A$2:$A$151,0)),""))</f>
        <v/>
      </c>
      <c r="L58" s="35">
        <f>IF(B58="","",IFERROR(INDEX(Unidades!$G$2:$G$151,MATCH(B58,Unidades!$A$2:$A$151,0)),""))</f>
        <v/>
      </c>
      <c r="M58" s="37">
        <f>IF(I58="","",I58-'Configuración'!$B$2)</f>
        <v/>
      </c>
      <c r="N58" s="36">
        <f>IF(OR(J58="",K58=""),"",J58-K58)</f>
        <v/>
      </c>
      <c r="O58" s="22">
        <f>IF(OR(B58="",C58="",D58=""),"",IF(OR(AND(OR(D58="Fecha",D58="Ambos"),I58=""),AND(OR(D58="Kilometraje",D58="Ambos"),OR(J58="",K58=""))),"Incompleto",IF(OR(AND(I58&lt;&gt;"",I58&lt;='Configuración'!$B$2),AND(J58&lt;&gt;"",J58&lt;=K58)),"Vencido",IF(OR(AND(I58&lt;&gt;"",I58&lt;='Configuración'!$B$2+'Configuración'!$B$3),AND(J58&lt;&gt;"",J58&lt;=K58+'Configuración'!$B$4)),"Próximo","Vigente"))))</f>
        <v/>
      </c>
      <c r="P58" s="38">
        <f>IF(O58="","",IF(O58="Incompleto","Faltan datos",IF(O58="Vigente","Sin alerta",IF(AND(I58&lt;&gt;"",J58&lt;&gt;"",I58&lt;='Configuración'!$B$2+IF(O58="Próximo",'Configuración'!$B$3,0),J58&lt;=K58+IF(O58="Próximo",'Configuración'!$B$4,0)),"Fecha y kilometraje",IF(AND(I58&lt;&gt;"",I58&lt;='Configuración'!$B$2+IF(O58="Próximo",'Configuración'!$B$3,0)),"Fecha","Kilometraje")))))</f>
        <v/>
      </c>
      <c r="Q58" s="31" t="n"/>
      <c r="R58" s="32" t="n"/>
      <c r="S58" s="31" t="n"/>
      <c r="T58">
        <f>IF(Unidades!A58="","",Unidades!A58)</f>
        <v/>
      </c>
      <c r="U58">
        <f>IF('Configuración'!F58="","",'Configuración'!F58)</f>
        <v/>
      </c>
    </row>
    <row r="59" ht="23" customHeight="1">
      <c r="A59" s="27" t="n"/>
      <c r="B59" s="27" t="n"/>
      <c r="C59" s="31" t="n"/>
      <c r="D59" s="27" t="n"/>
      <c r="E59" s="32" t="n"/>
      <c r="F59" s="33" t="n"/>
      <c r="G59" s="34" t="n"/>
      <c r="H59" s="33" t="n"/>
      <c r="I59" s="39">
        <f>IF(OR(D59="Fecha",D59="Ambos"),IF(OR(E59="",G59=""),"",EDATE(E59,G59)),"")</f>
        <v/>
      </c>
      <c r="J59" s="40">
        <f>IF(OR(D59="Kilometraje",D59="Ambos"),IF(OR(F59="",H59=""),"",F59+H59),"")</f>
        <v/>
      </c>
      <c r="K59" s="40">
        <f>IF(B59="","",IFERROR(INDEX(Unidades!$F$2:$F$151,MATCH(B59,Unidades!$A$2:$A$151,0)),""))</f>
        <v/>
      </c>
      <c r="L59" s="39">
        <f>IF(B59="","",IFERROR(INDEX(Unidades!$G$2:$G$151,MATCH(B59,Unidades!$A$2:$A$151,0)),""))</f>
        <v/>
      </c>
      <c r="M59" s="41">
        <f>IF(I59="","",I59-'Configuración'!$B$2)</f>
        <v/>
      </c>
      <c r="N59" s="40">
        <f>IF(OR(J59="",K59=""),"",J59-K59)</f>
        <v/>
      </c>
      <c r="O59" s="24">
        <f>IF(OR(B59="",C59="",D59=""),"",IF(OR(AND(OR(D59="Fecha",D59="Ambos"),I59=""),AND(OR(D59="Kilometraje",D59="Ambos"),OR(J59="",K59=""))),"Incompleto",IF(OR(AND(I59&lt;&gt;"",I59&lt;='Configuración'!$B$2),AND(J59&lt;&gt;"",J59&lt;=K59)),"Vencido",IF(OR(AND(I59&lt;&gt;"",I59&lt;='Configuración'!$B$2+'Configuración'!$B$3),AND(J59&lt;&gt;"",J59&lt;=K59+'Configuración'!$B$4)),"Próximo","Vigente"))))</f>
        <v/>
      </c>
      <c r="P59" s="42">
        <f>IF(O59="","",IF(O59="Incompleto","Faltan datos",IF(O59="Vigente","Sin alerta",IF(AND(I59&lt;&gt;"",J59&lt;&gt;"",I59&lt;='Configuración'!$B$2+IF(O59="Próximo",'Configuración'!$B$3,0),J59&lt;=K59+IF(O59="Próximo",'Configuración'!$B$4,0)),"Fecha y kilometraje",IF(AND(I59&lt;&gt;"",I59&lt;='Configuración'!$B$2+IF(O59="Próximo",'Configuración'!$B$3,0)),"Fecha","Kilometraje")))))</f>
        <v/>
      </c>
      <c r="Q59" s="31" t="n"/>
      <c r="R59" s="32" t="n"/>
      <c r="S59" s="31" t="n"/>
      <c r="T59">
        <f>IF(Unidades!A59="","",Unidades!A59)</f>
        <v/>
      </c>
      <c r="U59">
        <f>IF('Configuración'!F59="","",'Configuración'!F59)</f>
        <v/>
      </c>
    </row>
    <row r="60" ht="23" customHeight="1">
      <c r="A60" s="27" t="n"/>
      <c r="B60" s="27" t="n"/>
      <c r="C60" s="31" t="n"/>
      <c r="D60" s="27" t="n"/>
      <c r="E60" s="32" t="n"/>
      <c r="F60" s="33" t="n"/>
      <c r="G60" s="34" t="n"/>
      <c r="H60" s="33" t="n"/>
      <c r="I60" s="35">
        <f>IF(OR(D60="Fecha",D60="Ambos"),IF(OR(E60="",G60=""),"",EDATE(E60,G60)),"")</f>
        <v/>
      </c>
      <c r="J60" s="36">
        <f>IF(OR(D60="Kilometraje",D60="Ambos"),IF(OR(F60="",H60=""),"",F60+H60),"")</f>
        <v/>
      </c>
      <c r="K60" s="36">
        <f>IF(B60="","",IFERROR(INDEX(Unidades!$F$2:$F$151,MATCH(B60,Unidades!$A$2:$A$151,0)),""))</f>
        <v/>
      </c>
      <c r="L60" s="35">
        <f>IF(B60="","",IFERROR(INDEX(Unidades!$G$2:$G$151,MATCH(B60,Unidades!$A$2:$A$151,0)),""))</f>
        <v/>
      </c>
      <c r="M60" s="37">
        <f>IF(I60="","",I60-'Configuración'!$B$2)</f>
        <v/>
      </c>
      <c r="N60" s="36">
        <f>IF(OR(J60="",K60=""),"",J60-K60)</f>
        <v/>
      </c>
      <c r="O60" s="22">
        <f>IF(OR(B60="",C60="",D60=""),"",IF(OR(AND(OR(D60="Fecha",D60="Ambos"),I60=""),AND(OR(D60="Kilometraje",D60="Ambos"),OR(J60="",K60=""))),"Incompleto",IF(OR(AND(I60&lt;&gt;"",I60&lt;='Configuración'!$B$2),AND(J60&lt;&gt;"",J60&lt;=K60)),"Vencido",IF(OR(AND(I60&lt;&gt;"",I60&lt;='Configuración'!$B$2+'Configuración'!$B$3),AND(J60&lt;&gt;"",J60&lt;=K60+'Configuración'!$B$4)),"Próximo","Vigente"))))</f>
        <v/>
      </c>
      <c r="P60" s="38">
        <f>IF(O60="","",IF(O60="Incompleto","Faltan datos",IF(O60="Vigente","Sin alerta",IF(AND(I60&lt;&gt;"",J60&lt;&gt;"",I60&lt;='Configuración'!$B$2+IF(O60="Próximo",'Configuración'!$B$3,0),J60&lt;=K60+IF(O60="Próximo",'Configuración'!$B$4,0)),"Fecha y kilometraje",IF(AND(I60&lt;&gt;"",I60&lt;='Configuración'!$B$2+IF(O60="Próximo",'Configuración'!$B$3,0)),"Fecha","Kilometraje")))))</f>
        <v/>
      </c>
      <c r="Q60" s="31" t="n"/>
      <c r="R60" s="32" t="n"/>
      <c r="S60" s="31" t="n"/>
      <c r="T60">
        <f>IF(Unidades!A60="","",Unidades!A60)</f>
        <v/>
      </c>
      <c r="U60">
        <f>IF('Configuración'!F60="","",'Configuración'!F60)</f>
        <v/>
      </c>
    </row>
    <row r="61" ht="23" customHeight="1">
      <c r="A61" s="27" t="n"/>
      <c r="B61" s="27" t="n"/>
      <c r="C61" s="31" t="n"/>
      <c r="D61" s="27" t="n"/>
      <c r="E61" s="32" t="n"/>
      <c r="F61" s="33" t="n"/>
      <c r="G61" s="34" t="n"/>
      <c r="H61" s="33" t="n"/>
      <c r="I61" s="39">
        <f>IF(OR(D61="Fecha",D61="Ambos"),IF(OR(E61="",G61=""),"",EDATE(E61,G61)),"")</f>
        <v/>
      </c>
      <c r="J61" s="40">
        <f>IF(OR(D61="Kilometraje",D61="Ambos"),IF(OR(F61="",H61=""),"",F61+H61),"")</f>
        <v/>
      </c>
      <c r="K61" s="40">
        <f>IF(B61="","",IFERROR(INDEX(Unidades!$F$2:$F$151,MATCH(B61,Unidades!$A$2:$A$151,0)),""))</f>
        <v/>
      </c>
      <c r="L61" s="39">
        <f>IF(B61="","",IFERROR(INDEX(Unidades!$G$2:$G$151,MATCH(B61,Unidades!$A$2:$A$151,0)),""))</f>
        <v/>
      </c>
      <c r="M61" s="41">
        <f>IF(I61="","",I61-'Configuración'!$B$2)</f>
        <v/>
      </c>
      <c r="N61" s="40">
        <f>IF(OR(J61="",K61=""),"",J61-K61)</f>
        <v/>
      </c>
      <c r="O61" s="24">
        <f>IF(OR(B61="",C61="",D61=""),"",IF(OR(AND(OR(D61="Fecha",D61="Ambos"),I61=""),AND(OR(D61="Kilometraje",D61="Ambos"),OR(J61="",K61=""))),"Incompleto",IF(OR(AND(I61&lt;&gt;"",I61&lt;='Configuración'!$B$2),AND(J61&lt;&gt;"",J61&lt;=K61)),"Vencido",IF(OR(AND(I61&lt;&gt;"",I61&lt;='Configuración'!$B$2+'Configuración'!$B$3),AND(J61&lt;&gt;"",J61&lt;=K61+'Configuración'!$B$4)),"Próximo","Vigente"))))</f>
        <v/>
      </c>
      <c r="P61" s="42">
        <f>IF(O61="","",IF(O61="Incompleto","Faltan datos",IF(O61="Vigente","Sin alerta",IF(AND(I61&lt;&gt;"",J61&lt;&gt;"",I61&lt;='Configuración'!$B$2+IF(O61="Próximo",'Configuración'!$B$3,0),J61&lt;=K61+IF(O61="Próximo",'Configuración'!$B$4,0)),"Fecha y kilometraje",IF(AND(I61&lt;&gt;"",I61&lt;='Configuración'!$B$2+IF(O61="Próximo",'Configuración'!$B$3,0)),"Fecha","Kilometraje")))))</f>
        <v/>
      </c>
      <c r="Q61" s="31" t="n"/>
      <c r="R61" s="32" t="n"/>
      <c r="S61" s="31" t="n"/>
      <c r="T61">
        <f>IF(Unidades!A61="","",Unidades!A61)</f>
        <v/>
      </c>
      <c r="U61">
        <f>IF('Configuración'!F61="","",'Configuración'!F61)</f>
        <v/>
      </c>
    </row>
    <row r="62" ht="23" customHeight="1">
      <c r="A62" s="27" t="n"/>
      <c r="B62" s="27" t="n"/>
      <c r="C62" s="31" t="n"/>
      <c r="D62" s="27" t="n"/>
      <c r="E62" s="32" t="n"/>
      <c r="F62" s="33" t="n"/>
      <c r="G62" s="34" t="n"/>
      <c r="H62" s="33" t="n"/>
      <c r="I62" s="35">
        <f>IF(OR(D62="Fecha",D62="Ambos"),IF(OR(E62="",G62=""),"",EDATE(E62,G62)),"")</f>
        <v/>
      </c>
      <c r="J62" s="36">
        <f>IF(OR(D62="Kilometraje",D62="Ambos"),IF(OR(F62="",H62=""),"",F62+H62),"")</f>
        <v/>
      </c>
      <c r="K62" s="36">
        <f>IF(B62="","",IFERROR(INDEX(Unidades!$F$2:$F$151,MATCH(B62,Unidades!$A$2:$A$151,0)),""))</f>
        <v/>
      </c>
      <c r="L62" s="35">
        <f>IF(B62="","",IFERROR(INDEX(Unidades!$G$2:$G$151,MATCH(B62,Unidades!$A$2:$A$151,0)),""))</f>
        <v/>
      </c>
      <c r="M62" s="37">
        <f>IF(I62="","",I62-'Configuración'!$B$2)</f>
        <v/>
      </c>
      <c r="N62" s="36">
        <f>IF(OR(J62="",K62=""),"",J62-K62)</f>
        <v/>
      </c>
      <c r="O62" s="22">
        <f>IF(OR(B62="",C62="",D62=""),"",IF(OR(AND(OR(D62="Fecha",D62="Ambos"),I62=""),AND(OR(D62="Kilometraje",D62="Ambos"),OR(J62="",K62=""))),"Incompleto",IF(OR(AND(I62&lt;&gt;"",I62&lt;='Configuración'!$B$2),AND(J62&lt;&gt;"",J62&lt;=K62)),"Vencido",IF(OR(AND(I62&lt;&gt;"",I62&lt;='Configuración'!$B$2+'Configuración'!$B$3),AND(J62&lt;&gt;"",J62&lt;=K62+'Configuración'!$B$4)),"Próximo","Vigente"))))</f>
        <v/>
      </c>
      <c r="P62" s="38">
        <f>IF(O62="","",IF(O62="Incompleto","Faltan datos",IF(O62="Vigente","Sin alerta",IF(AND(I62&lt;&gt;"",J62&lt;&gt;"",I62&lt;='Configuración'!$B$2+IF(O62="Próximo",'Configuración'!$B$3,0),J62&lt;=K62+IF(O62="Próximo",'Configuración'!$B$4,0)),"Fecha y kilometraje",IF(AND(I62&lt;&gt;"",I62&lt;='Configuración'!$B$2+IF(O62="Próximo",'Configuración'!$B$3,0)),"Fecha","Kilometraje")))))</f>
        <v/>
      </c>
      <c r="Q62" s="31" t="n"/>
      <c r="R62" s="32" t="n"/>
      <c r="S62" s="31" t="n"/>
      <c r="T62">
        <f>IF(Unidades!A62="","",Unidades!A62)</f>
        <v/>
      </c>
      <c r="U62">
        <f>IF('Configuración'!F62="","",'Configuración'!F62)</f>
        <v/>
      </c>
    </row>
    <row r="63" ht="23" customHeight="1">
      <c r="A63" s="27" t="n"/>
      <c r="B63" s="27" t="n"/>
      <c r="C63" s="31" t="n"/>
      <c r="D63" s="27" t="n"/>
      <c r="E63" s="32" t="n"/>
      <c r="F63" s="33" t="n"/>
      <c r="G63" s="34" t="n"/>
      <c r="H63" s="33" t="n"/>
      <c r="I63" s="39">
        <f>IF(OR(D63="Fecha",D63="Ambos"),IF(OR(E63="",G63=""),"",EDATE(E63,G63)),"")</f>
        <v/>
      </c>
      <c r="J63" s="40">
        <f>IF(OR(D63="Kilometraje",D63="Ambos"),IF(OR(F63="",H63=""),"",F63+H63),"")</f>
        <v/>
      </c>
      <c r="K63" s="40">
        <f>IF(B63="","",IFERROR(INDEX(Unidades!$F$2:$F$151,MATCH(B63,Unidades!$A$2:$A$151,0)),""))</f>
        <v/>
      </c>
      <c r="L63" s="39">
        <f>IF(B63="","",IFERROR(INDEX(Unidades!$G$2:$G$151,MATCH(B63,Unidades!$A$2:$A$151,0)),""))</f>
        <v/>
      </c>
      <c r="M63" s="41">
        <f>IF(I63="","",I63-'Configuración'!$B$2)</f>
        <v/>
      </c>
      <c r="N63" s="40">
        <f>IF(OR(J63="",K63=""),"",J63-K63)</f>
        <v/>
      </c>
      <c r="O63" s="24">
        <f>IF(OR(B63="",C63="",D63=""),"",IF(OR(AND(OR(D63="Fecha",D63="Ambos"),I63=""),AND(OR(D63="Kilometraje",D63="Ambos"),OR(J63="",K63=""))),"Incompleto",IF(OR(AND(I63&lt;&gt;"",I63&lt;='Configuración'!$B$2),AND(J63&lt;&gt;"",J63&lt;=K63)),"Vencido",IF(OR(AND(I63&lt;&gt;"",I63&lt;='Configuración'!$B$2+'Configuración'!$B$3),AND(J63&lt;&gt;"",J63&lt;=K63+'Configuración'!$B$4)),"Próximo","Vigente"))))</f>
        <v/>
      </c>
      <c r="P63" s="42">
        <f>IF(O63="","",IF(O63="Incompleto","Faltan datos",IF(O63="Vigente","Sin alerta",IF(AND(I63&lt;&gt;"",J63&lt;&gt;"",I63&lt;='Configuración'!$B$2+IF(O63="Próximo",'Configuración'!$B$3,0),J63&lt;=K63+IF(O63="Próximo",'Configuración'!$B$4,0)),"Fecha y kilometraje",IF(AND(I63&lt;&gt;"",I63&lt;='Configuración'!$B$2+IF(O63="Próximo",'Configuración'!$B$3,0)),"Fecha","Kilometraje")))))</f>
        <v/>
      </c>
      <c r="Q63" s="31" t="n"/>
      <c r="R63" s="32" t="n"/>
      <c r="S63" s="31" t="n"/>
      <c r="T63">
        <f>IF(Unidades!A63="","",Unidades!A63)</f>
        <v/>
      </c>
      <c r="U63">
        <f>IF('Configuración'!F63="","",'Configuración'!F63)</f>
        <v/>
      </c>
    </row>
    <row r="64" ht="23" customHeight="1">
      <c r="A64" s="27" t="n"/>
      <c r="B64" s="27" t="n"/>
      <c r="C64" s="31" t="n"/>
      <c r="D64" s="27" t="n"/>
      <c r="E64" s="32" t="n"/>
      <c r="F64" s="33" t="n"/>
      <c r="G64" s="34" t="n"/>
      <c r="H64" s="33" t="n"/>
      <c r="I64" s="35">
        <f>IF(OR(D64="Fecha",D64="Ambos"),IF(OR(E64="",G64=""),"",EDATE(E64,G64)),"")</f>
        <v/>
      </c>
      <c r="J64" s="36">
        <f>IF(OR(D64="Kilometraje",D64="Ambos"),IF(OR(F64="",H64=""),"",F64+H64),"")</f>
        <v/>
      </c>
      <c r="K64" s="36">
        <f>IF(B64="","",IFERROR(INDEX(Unidades!$F$2:$F$151,MATCH(B64,Unidades!$A$2:$A$151,0)),""))</f>
        <v/>
      </c>
      <c r="L64" s="35">
        <f>IF(B64="","",IFERROR(INDEX(Unidades!$G$2:$G$151,MATCH(B64,Unidades!$A$2:$A$151,0)),""))</f>
        <v/>
      </c>
      <c r="M64" s="37">
        <f>IF(I64="","",I64-'Configuración'!$B$2)</f>
        <v/>
      </c>
      <c r="N64" s="36">
        <f>IF(OR(J64="",K64=""),"",J64-K64)</f>
        <v/>
      </c>
      <c r="O64" s="22">
        <f>IF(OR(B64="",C64="",D64=""),"",IF(OR(AND(OR(D64="Fecha",D64="Ambos"),I64=""),AND(OR(D64="Kilometraje",D64="Ambos"),OR(J64="",K64=""))),"Incompleto",IF(OR(AND(I64&lt;&gt;"",I64&lt;='Configuración'!$B$2),AND(J64&lt;&gt;"",J64&lt;=K64)),"Vencido",IF(OR(AND(I64&lt;&gt;"",I64&lt;='Configuración'!$B$2+'Configuración'!$B$3),AND(J64&lt;&gt;"",J64&lt;=K64+'Configuración'!$B$4)),"Próximo","Vigente"))))</f>
        <v/>
      </c>
      <c r="P64" s="38">
        <f>IF(O64="","",IF(O64="Incompleto","Faltan datos",IF(O64="Vigente","Sin alerta",IF(AND(I64&lt;&gt;"",J64&lt;&gt;"",I64&lt;='Configuración'!$B$2+IF(O64="Próximo",'Configuración'!$B$3,0),J64&lt;=K64+IF(O64="Próximo",'Configuración'!$B$4,0)),"Fecha y kilometraje",IF(AND(I64&lt;&gt;"",I64&lt;='Configuración'!$B$2+IF(O64="Próximo",'Configuración'!$B$3,0)),"Fecha","Kilometraje")))))</f>
        <v/>
      </c>
      <c r="Q64" s="31" t="n"/>
      <c r="R64" s="32" t="n"/>
      <c r="S64" s="31" t="n"/>
      <c r="T64">
        <f>IF(Unidades!A64="","",Unidades!A64)</f>
        <v/>
      </c>
      <c r="U64">
        <f>IF('Configuración'!F64="","",'Configuración'!F64)</f>
        <v/>
      </c>
    </row>
    <row r="65" ht="23" customHeight="1">
      <c r="A65" s="27" t="n"/>
      <c r="B65" s="27" t="n"/>
      <c r="C65" s="31" t="n"/>
      <c r="D65" s="27" t="n"/>
      <c r="E65" s="32" t="n"/>
      <c r="F65" s="33" t="n"/>
      <c r="G65" s="34" t="n"/>
      <c r="H65" s="33" t="n"/>
      <c r="I65" s="39">
        <f>IF(OR(D65="Fecha",D65="Ambos"),IF(OR(E65="",G65=""),"",EDATE(E65,G65)),"")</f>
        <v/>
      </c>
      <c r="J65" s="40">
        <f>IF(OR(D65="Kilometraje",D65="Ambos"),IF(OR(F65="",H65=""),"",F65+H65),"")</f>
        <v/>
      </c>
      <c r="K65" s="40">
        <f>IF(B65="","",IFERROR(INDEX(Unidades!$F$2:$F$151,MATCH(B65,Unidades!$A$2:$A$151,0)),""))</f>
        <v/>
      </c>
      <c r="L65" s="39">
        <f>IF(B65="","",IFERROR(INDEX(Unidades!$G$2:$G$151,MATCH(B65,Unidades!$A$2:$A$151,0)),""))</f>
        <v/>
      </c>
      <c r="M65" s="41">
        <f>IF(I65="","",I65-'Configuración'!$B$2)</f>
        <v/>
      </c>
      <c r="N65" s="40">
        <f>IF(OR(J65="",K65=""),"",J65-K65)</f>
        <v/>
      </c>
      <c r="O65" s="24">
        <f>IF(OR(B65="",C65="",D65=""),"",IF(OR(AND(OR(D65="Fecha",D65="Ambos"),I65=""),AND(OR(D65="Kilometraje",D65="Ambos"),OR(J65="",K65=""))),"Incompleto",IF(OR(AND(I65&lt;&gt;"",I65&lt;='Configuración'!$B$2),AND(J65&lt;&gt;"",J65&lt;=K65)),"Vencido",IF(OR(AND(I65&lt;&gt;"",I65&lt;='Configuración'!$B$2+'Configuración'!$B$3),AND(J65&lt;&gt;"",J65&lt;=K65+'Configuración'!$B$4)),"Próximo","Vigente"))))</f>
        <v/>
      </c>
      <c r="P65" s="42">
        <f>IF(O65="","",IF(O65="Incompleto","Faltan datos",IF(O65="Vigente","Sin alerta",IF(AND(I65&lt;&gt;"",J65&lt;&gt;"",I65&lt;='Configuración'!$B$2+IF(O65="Próximo",'Configuración'!$B$3,0),J65&lt;=K65+IF(O65="Próximo",'Configuración'!$B$4,0)),"Fecha y kilometraje",IF(AND(I65&lt;&gt;"",I65&lt;='Configuración'!$B$2+IF(O65="Próximo",'Configuración'!$B$3,0)),"Fecha","Kilometraje")))))</f>
        <v/>
      </c>
      <c r="Q65" s="31" t="n"/>
      <c r="R65" s="32" t="n"/>
      <c r="S65" s="31" t="n"/>
      <c r="T65">
        <f>IF(Unidades!A65="","",Unidades!A65)</f>
        <v/>
      </c>
      <c r="U65">
        <f>IF('Configuración'!F65="","",'Configuración'!F65)</f>
        <v/>
      </c>
    </row>
    <row r="66" ht="23" customHeight="1">
      <c r="A66" s="27" t="n"/>
      <c r="B66" s="27" t="n"/>
      <c r="C66" s="31" t="n"/>
      <c r="D66" s="27" t="n"/>
      <c r="E66" s="32" t="n"/>
      <c r="F66" s="33" t="n"/>
      <c r="G66" s="34" t="n"/>
      <c r="H66" s="33" t="n"/>
      <c r="I66" s="35">
        <f>IF(OR(D66="Fecha",D66="Ambos"),IF(OR(E66="",G66=""),"",EDATE(E66,G66)),"")</f>
        <v/>
      </c>
      <c r="J66" s="36">
        <f>IF(OR(D66="Kilometraje",D66="Ambos"),IF(OR(F66="",H66=""),"",F66+H66),"")</f>
        <v/>
      </c>
      <c r="K66" s="36">
        <f>IF(B66="","",IFERROR(INDEX(Unidades!$F$2:$F$151,MATCH(B66,Unidades!$A$2:$A$151,0)),""))</f>
        <v/>
      </c>
      <c r="L66" s="35">
        <f>IF(B66="","",IFERROR(INDEX(Unidades!$G$2:$G$151,MATCH(B66,Unidades!$A$2:$A$151,0)),""))</f>
        <v/>
      </c>
      <c r="M66" s="37">
        <f>IF(I66="","",I66-'Configuración'!$B$2)</f>
        <v/>
      </c>
      <c r="N66" s="36">
        <f>IF(OR(J66="",K66=""),"",J66-K66)</f>
        <v/>
      </c>
      <c r="O66" s="22">
        <f>IF(OR(B66="",C66="",D66=""),"",IF(OR(AND(OR(D66="Fecha",D66="Ambos"),I66=""),AND(OR(D66="Kilometraje",D66="Ambos"),OR(J66="",K66=""))),"Incompleto",IF(OR(AND(I66&lt;&gt;"",I66&lt;='Configuración'!$B$2),AND(J66&lt;&gt;"",J66&lt;=K66)),"Vencido",IF(OR(AND(I66&lt;&gt;"",I66&lt;='Configuración'!$B$2+'Configuración'!$B$3),AND(J66&lt;&gt;"",J66&lt;=K66+'Configuración'!$B$4)),"Próximo","Vigente"))))</f>
        <v/>
      </c>
      <c r="P66" s="38">
        <f>IF(O66="","",IF(O66="Incompleto","Faltan datos",IF(O66="Vigente","Sin alerta",IF(AND(I66&lt;&gt;"",J66&lt;&gt;"",I66&lt;='Configuración'!$B$2+IF(O66="Próximo",'Configuración'!$B$3,0),J66&lt;=K66+IF(O66="Próximo",'Configuración'!$B$4,0)),"Fecha y kilometraje",IF(AND(I66&lt;&gt;"",I66&lt;='Configuración'!$B$2+IF(O66="Próximo",'Configuración'!$B$3,0)),"Fecha","Kilometraje")))))</f>
        <v/>
      </c>
      <c r="Q66" s="31" t="n"/>
      <c r="R66" s="32" t="n"/>
      <c r="S66" s="31" t="n"/>
      <c r="T66">
        <f>IF(Unidades!A66="","",Unidades!A66)</f>
        <v/>
      </c>
      <c r="U66">
        <f>IF('Configuración'!F66="","",'Configuración'!F66)</f>
        <v/>
      </c>
    </row>
    <row r="67" ht="23" customHeight="1">
      <c r="A67" s="27" t="n"/>
      <c r="B67" s="27" t="n"/>
      <c r="C67" s="31" t="n"/>
      <c r="D67" s="27" t="n"/>
      <c r="E67" s="32" t="n"/>
      <c r="F67" s="33" t="n"/>
      <c r="G67" s="34" t="n"/>
      <c r="H67" s="33" t="n"/>
      <c r="I67" s="39">
        <f>IF(OR(D67="Fecha",D67="Ambos"),IF(OR(E67="",G67=""),"",EDATE(E67,G67)),"")</f>
        <v/>
      </c>
      <c r="J67" s="40">
        <f>IF(OR(D67="Kilometraje",D67="Ambos"),IF(OR(F67="",H67=""),"",F67+H67),"")</f>
        <v/>
      </c>
      <c r="K67" s="40">
        <f>IF(B67="","",IFERROR(INDEX(Unidades!$F$2:$F$151,MATCH(B67,Unidades!$A$2:$A$151,0)),""))</f>
        <v/>
      </c>
      <c r="L67" s="39">
        <f>IF(B67="","",IFERROR(INDEX(Unidades!$G$2:$G$151,MATCH(B67,Unidades!$A$2:$A$151,0)),""))</f>
        <v/>
      </c>
      <c r="M67" s="41">
        <f>IF(I67="","",I67-'Configuración'!$B$2)</f>
        <v/>
      </c>
      <c r="N67" s="40">
        <f>IF(OR(J67="",K67=""),"",J67-K67)</f>
        <v/>
      </c>
      <c r="O67" s="24">
        <f>IF(OR(B67="",C67="",D67=""),"",IF(OR(AND(OR(D67="Fecha",D67="Ambos"),I67=""),AND(OR(D67="Kilometraje",D67="Ambos"),OR(J67="",K67=""))),"Incompleto",IF(OR(AND(I67&lt;&gt;"",I67&lt;='Configuración'!$B$2),AND(J67&lt;&gt;"",J67&lt;=K67)),"Vencido",IF(OR(AND(I67&lt;&gt;"",I67&lt;='Configuración'!$B$2+'Configuración'!$B$3),AND(J67&lt;&gt;"",J67&lt;=K67+'Configuración'!$B$4)),"Próximo","Vigente"))))</f>
        <v/>
      </c>
      <c r="P67" s="42">
        <f>IF(O67="","",IF(O67="Incompleto","Faltan datos",IF(O67="Vigente","Sin alerta",IF(AND(I67&lt;&gt;"",J67&lt;&gt;"",I67&lt;='Configuración'!$B$2+IF(O67="Próximo",'Configuración'!$B$3,0),J67&lt;=K67+IF(O67="Próximo",'Configuración'!$B$4,0)),"Fecha y kilometraje",IF(AND(I67&lt;&gt;"",I67&lt;='Configuración'!$B$2+IF(O67="Próximo",'Configuración'!$B$3,0)),"Fecha","Kilometraje")))))</f>
        <v/>
      </c>
      <c r="Q67" s="31" t="n"/>
      <c r="R67" s="32" t="n"/>
      <c r="S67" s="31" t="n"/>
      <c r="T67">
        <f>IF(Unidades!A67="","",Unidades!A67)</f>
        <v/>
      </c>
      <c r="U67">
        <f>IF('Configuración'!F67="","",'Configuración'!F67)</f>
        <v/>
      </c>
    </row>
    <row r="68" ht="23" customHeight="1">
      <c r="A68" s="27" t="n"/>
      <c r="B68" s="27" t="n"/>
      <c r="C68" s="31" t="n"/>
      <c r="D68" s="27" t="n"/>
      <c r="E68" s="32" t="n"/>
      <c r="F68" s="33" t="n"/>
      <c r="G68" s="34" t="n"/>
      <c r="H68" s="33" t="n"/>
      <c r="I68" s="35">
        <f>IF(OR(D68="Fecha",D68="Ambos"),IF(OR(E68="",G68=""),"",EDATE(E68,G68)),"")</f>
        <v/>
      </c>
      <c r="J68" s="36">
        <f>IF(OR(D68="Kilometraje",D68="Ambos"),IF(OR(F68="",H68=""),"",F68+H68),"")</f>
        <v/>
      </c>
      <c r="K68" s="36">
        <f>IF(B68="","",IFERROR(INDEX(Unidades!$F$2:$F$151,MATCH(B68,Unidades!$A$2:$A$151,0)),""))</f>
        <v/>
      </c>
      <c r="L68" s="35">
        <f>IF(B68="","",IFERROR(INDEX(Unidades!$G$2:$G$151,MATCH(B68,Unidades!$A$2:$A$151,0)),""))</f>
        <v/>
      </c>
      <c r="M68" s="37">
        <f>IF(I68="","",I68-'Configuración'!$B$2)</f>
        <v/>
      </c>
      <c r="N68" s="36">
        <f>IF(OR(J68="",K68=""),"",J68-K68)</f>
        <v/>
      </c>
      <c r="O68" s="22">
        <f>IF(OR(B68="",C68="",D68=""),"",IF(OR(AND(OR(D68="Fecha",D68="Ambos"),I68=""),AND(OR(D68="Kilometraje",D68="Ambos"),OR(J68="",K68=""))),"Incompleto",IF(OR(AND(I68&lt;&gt;"",I68&lt;='Configuración'!$B$2),AND(J68&lt;&gt;"",J68&lt;=K68)),"Vencido",IF(OR(AND(I68&lt;&gt;"",I68&lt;='Configuración'!$B$2+'Configuración'!$B$3),AND(J68&lt;&gt;"",J68&lt;=K68+'Configuración'!$B$4)),"Próximo","Vigente"))))</f>
        <v/>
      </c>
      <c r="P68" s="38">
        <f>IF(O68="","",IF(O68="Incompleto","Faltan datos",IF(O68="Vigente","Sin alerta",IF(AND(I68&lt;&gt;"",J68&lt;&gt;"",I68&lt;='Configuración'!$B$2+IF(O68="Próximo",'Configuración'!$B$3,0),J68&lt;=K68+IF(O68="Próximo",'Configuración'!$B$4,0)),"Fecha y kilometraje",IF(AND(I68&lt;&gt;"",I68&lt;='Configuración'!$B$2+IF(O68="Próximo",'Configuración'!$B$3,0)),"Fecha","Kilometraje")))))</f>
        <v/>
      </c>
      <c r="Q68" s="31" t="n"/>
      <c r="R68" s="32" t="n"/>
      <c r="S68" s="31" t="n"/>
      <c r="T68">
        <f>IF(Unidades!A68="","",Unidades!A68)</f>
        <v/>
      </c>
      <c r="U68">
        <f>IF('Configuración'!F68="","",'Configuración'!F68)</f>
        <v/>
      </c>
    </row>
    <row r="69" ht="23" customHeight="1">
      <c r="A69" s="27" t="n"/>
      <c r="B69" s="27" t="n"/>
      <c r="C69" s="31" t="n"/>
      <c r="D69" s="27" t="n"/>
      <c r="E69" s="32" t="n"/>
      <c r="F69" s="33" t="n"/>
      <c r="G69" s="34" t="n"/>
      <c r="H69" s="33" t="n"/>
      <c r="I69" s="39">
        <f>IF(OR(D69="Fecha",D69="Ambos"),IF(OR(E69="",G69=""),"",EDATE(E69,G69)),"")</f>
        <v/>
      </c>
      <c r="J69" s="40">
        <f>IF(OR(D69="Kilometraje",D69="Ambos"),IF(OR(F69="",H69=""),"",F69+H69),"")</f>
        <v/>
      </c>
      <c r="K69" s="40">
        <f>IF(B69="","",IFERROR(INDEX(Unidades!$F$2:$F$151,MATCH(B69,Unidades!$A$2:$A$151,0)),""))</f>
        <v/>
      </c>
      <c r="L69" s="39">
        <f>IF(B69="","",IFERROR(INDEX(Unidades!$G$2:$G$151,MATCH(B69,Unidades!$A$2:$A$151,0)),""))</f>
        <v/>
      </c>
      <c r="M69" s="41">
        <f>IF(I69="","",I69-'Configuración'!$B$2)</f>
        <v/>
      </c>
      <c r="N69" s="40">
        <f>IF(OR(J69="",K69=""),"",J69-K69)</f>
        <v/>
      </c>
      <c r="O69" s="24">
        <f>IF(OR(B69="",C69="",D69=""),"",IF(OR(AND(OR(D69="Fecha",D69="Ambos"),I69=""),AND(OR(D69="Kilometraje",D69="Ambos"),OR(J69="",K69=""))),"Incompleto",IF(OR(AND(I69&lt;&gt;"",I69&lt;='Configuración'!$B$2),AND(J69&lt;&gt;"",J69&lt;=K69)),"Vencido",IF(OR(AND(I69&lt;&gt;"",I69&lt;='Configuración'!$B$2+'Configuración'!$B$3),AND(J69&lt;&gt;"",J69&lt;=K69+'Configuración'!$B$4)),"Próximo","Vigente"))))</f>
        <v/>
      </c>
      <c r="P69" s="42">
        <f>IF(O69="","",IF(O69="Incompleto","Faltan datos",IF(O69="Vigente","Sin alerta",IF(AND(I69&lt;&gt;"",J69&lt;&gt;"",I69&lt;='Configuración'!$B$2+IF(O69="Próximo",'Configuración'!$B$3,0),J69&lt;=K69+IF(O69="Próximo",'Configuración'!$B$4,0)),"Fecha y kilometraje",IF(AND(I69&lt;&gt;"",I69&lt;='Configuración'!$B$2+IF(O69="Próximo",'Configuración'!$B$3,0)),"Fecha","Kilometraje")))))</f>
        <v/>
      </c>
      <c r="Q69" s="31" t="n"/>
      <c r="R69" s="32" t="n"/>
      <c r="S69" s="31" t="n"/>
      <c r="T69">
        <f>IF(Unidades!A69="","",Unidades!A69)</f>
        <v/>
      </c>
      <c r="U69">
        <f>IF('Configuración'!F69="","",'Configuración'!F69)</f>
        <v/>
      </c>
    </row>
    <row r="70" ht="23" customHeight="1">
      <c r="A70" s="27" t="n"/>
      <c r="B70" s="27" t="n"/>
      <c r="C70" s="31" t="n"/>
      <c r="D70" s="27" t="n"/>
      <c r="E70" s="32" t="n"/>
      <c r="F70" s="33" t="n"/>
      <c r="G70" s="34" t="n"/>
      <c r="H70" s="33" t="n"/>
      <c r="I70" s="35">
        <f>IF(OR(D70="Fecha",D70="Ambos"),IF(OR(E70="",G70=""),"",EDATE(E70,G70)),"")</f>
        <v/>
      </c>
      <c r="J70" s="36">
        <f>IF(OR(D70="Kilometraje",D70="Ambos"),IF(OR(F70="",H70=""),"",F70+H70),"")</f>
        <v/>
      </c>
      <c r="K70" s="36">
        <f>IF(B70="","",IFERROR(INDEX(Unidades!$F$2:$F$151,MATCH(B70,Unidades!$A$2:$A$151,0)),""))</f>
        <v/>
      </c>
      <c r="L70" s="35">
        <f>IF(B70="","",IFERROR(INDEX(Unidades!$G$2:$G$151,MATCH(B70,Unidades!$A$2:$A$151,0)),""))</f>
        <v/>
      </c>
      <c r="M70" s="37">
        <f>IF(I70="","",I70-'Configuración'!$B$2)</f>
        <v/>
      </c>
      <c r="N70" s="36">
        <f>IF(OR(J70="",K70=""),"",J70-K70)</f>
        <v/>
      </c>
      <c r="O70" s="22">
        <f>IF(OR(B70="",C70="",D70=""),"",IF(OR(AND(OR(D70="Fecha",D70="Ambos"),I70=""),AND(OR(D70="Kilometraje",D70="Ambos"),OR(J70="",K70=""))),"Incompleto",IF(OR(AND(I70&lt;&gt;"",I70&lt;='Configuración'!$B$2),AND(J70&lt;&gt;"",J70&lt;=K70)),"Vencido",IF(OR(AND(I70&lt;&gt;"",I70&lt;='Configuración'!$B$2+'Configuración'!$B$3),AND(J70&lt;&gt;"",J70&lt;=K70+'Configuración'!$B$4)),"Próximo","Vigente"))))</f>
        <v/>
      </c>
      <c r="P70" s="38">
        <f>IF(O70="","",IF(O70="Incompleto","Faltan datos",IF(O70="Vigente","Sin alerta",IF(AND(I70&lt;&gt;"",J70&lt;&gt;"",I70&lt;='Configuración'!$B$2+IF(O70="Próximo",'Configuración'!$B$3,0),J70&lt;=K70+IF(O70="Próximo",'Configuración'!$B$4,0)),"Fecha y kilometraje",IF(AND(I70&lt;&gt;"",I70&lt;='Configuración'!$B$2+IF(O70="Próximo",'Configuración'!$B$3,0)),"Fecha","Kilometraje")))))</f>
        <v/>
      </c>
      <c r="Q70" s="31" t="n"/>
      <c r="R70" s="32" t="n"/>
      <c r="S70" s="31" t="n"/>
      <c r="T70">
        <f>IF(Unidades!A70="","",Unidades!A70)</f>
        <v/>
      </c>
      <c r="U70">
        <f>IF('Configuración'!F70="","",'Configuración'!F70)</f>
        <v/>
      </c>
    </row>
    <row r="71" ht="23" customHeight="1">
      <c r="A71" s="27" t="n"/>
      <c r="B71" s="27" t="n"/>
      <c r="C71" s="31" t="n"/>
      <c r="D71" s="27" t="n"/>
      <c r="E71" s="32" t="n"/>
      <c r="F71" s="33" t="n"/>
      <c r="G71" s="34" t="n"/>
      <c r="H71" s="33" t="n"/>
      <c r="I71" s="39">
        <f>IF(OR(D71="Fecha",D71="Ambos"),IF(OR(E71="",G71=""),"",EDATE(E71,G71)),"")</f>
        <v/>
      </c>
      <c r="J71" s="40">
        <f>IF(OR(D71="Kilometraje",D71="Ambos"),IF(OR(F71="",H71=""),"",F71+H71),"")</f>
        <v/>
      </c>
      <c r="K71" s="40">
        <f>IF(B71="","",IFERROR(INDEX(Unidades!$F$2:$F$151,MATCH(B71,Unidades!$A$2:$A$151,0)),""))</f>
        <v/>
      </c>
      <c r="L71" s="39">
        <f>IF(B71="","",IFERROR(INDEX(Unidades!$G$2:$G$151,MATCH(B71,Unidades!$A$2:$A$151,0)),""))</f>
        <v/>
      </c>
      <c r="M71" s="41">
        <f>IF(I71="","",I71-'Configuración'!$B$2)</f>
        <v/>
      </c>
      <c r="N71" s="40">
        <f>IF(OR(J71="",K71=""),"",J71-K71)</f>
        <v/>
      </c>
      <c r="O71" s="24">
        <f>IF(OR(B71="",C71="",D71=""),"",IF(OR(AND(OR(D71="Fecha",D71="Ambos"),I71=""),AND(OR(D71="Kilometraje",D71="Ambos"),OR(J71="",K71=""))),"Incompleto",IF(OR(AND(I71&lt;&gt;"",I71&lt;='Configuración'!$B$2),AND(J71&lt;&gt;"",J71&lt;=K71)),"Vencido",IF(OR(AND(I71&lt;&gt;"",I71&lt;='Configuración'!$B$2+'Configuración'!$B$3),AND(J71&lt;&gt;"",J71&lt;=K71+'Configuración'!$B$4)),"Próximo","Vigente"))))</f>
        <v/>
      </c>
      <c r="P71" s="42">
        <f>IF(O71="","",IF(O71="Incompleto","Faltan datos",IF(O71="Vigente","Sin alerta",IF(AND(I71&lt;&gt;"",J71&lt;&gt;"",I71&lt;='Configuración'!$B$2+IF(O71="Próximo",'Configuración'!$B$3,0),J71&lt;=K71+IF(O71="Próximo",'Configuración'!$B$4,0)),"Fecha y kilometraje",IF(AND(I71&lt;&gt;"",I71&lt;='Configuración'!$B$2+IF(O71="Próximo",'Configuración'!$B$3,0)),"Fecha","Kilometraje")))))</f>
        <v/>
      </c>
      <c r="Q71" s="31" t="n"/>
      <c r="R71" s="32" t="n"/>
      <c r="S71" s="31" t="n"/>
      <c r="T71">
        <f>IF(Unidades!A71="","",Unidades!A71)</f>
        <v/>
      </c>
      <c r="U71">
        <f>IF('Configuración'!F71="","",'Configuración'!F71)</f>
        <v/>
      </c>
    </row>
    <row r="72" ht="23" customHeight="1">
      <c r="A72" s="27" t="n"/>
      <c r="B72" s="27" t="n"/>
      <c r="C72" s="31" t="n"/>
      <c r="D72" s="27" t="n"/>
      <c r="E72" s="32" t="n"/>
      <c r="F72" s="33" t="n"/>
      <c r="G72" s="34" t="n"/>
      <c r="H72" s="33" t="n"/>
      <c r="I72" s="35">
        <f>IF(OR(D72="Fecha",D72="Ambos"),IF(OR(E72="",G72=""),"",EDATE(E72,G72)),"")</f>
        <v/>
      </c>
      <c r="J72" s="36">
        <f>IF(OR(D72="Kilometraje",D72="Ambos"),IF(OR(F72="",H72=""),"",F72+H72),"")</f>
        <v/>
      </c>
      <c r="K72" s="36">
        <f>IF(B72="","",IFERROR(INDEX(Unidades!$F$2:$F$151,MATCH(B72,Unidades!$A$2:$A$151,0)),""))</f>
        <v/>
      </c>
      <c r="L72" s="35">
        <f>IF(B72="","",IFERROR(INDEX(Unidades!$G$2:$G$151,MATCH(B72,Unidades!$A$2:$A$151,0)),""))</f>
        <v/>
      </c>
      <c r="M72" s="37">
        <f>IF(I72="","",I72-'Configuración'!$B$2)</f>
        <v/>
      </c>
      <c r="N72" s="36">
        <f>IF(OR(J72="",K72=""),"",J72-K72)</f>
        <v/>
      </c>
      <c r="O72" s="22">
        <f>IF(OR(B72="",C72="",D72=""),"",IF(OR(AND(OR(D72="Fecha",D72="Ambos"),I72=""),AND(OR(D72="Kilometraje",D72="Ambos"),OR(J72="",K72=""))),"Incompleto",IF(OR(AND(I72&lt;&gt;"",I72&lt;='Configuración'!$B$2),AND(J72&lt;&gt;"",J72&lt;=K72)),"Vencido",IF(OR(AND(I72&lt;&gt;"",I72&lt;='Configuración'!$B$2+'Configuración'!$B$3),AND(J72&lt;&gt;"",J72&lt;=K72+'Configuración'!$B$4)),"Próximo","Vigente"))))</f>
        <v/>
      </c>
      <c r="P72" s="38">
        <f>IF(O72="","",IF(O72="Incompleto","Faltan datos",IF(O72="Vigente","Sin alerta",IF(AND(I72&lt;&gt;"",J72&lt;&gt;"",I72&lt;='Configuración'!$B$2+IF(O72="Próximo",'Configuración'!$B$3,0),J72&lt;=K72+IF(O72="Próximo",'Configuración'!$B$4,0)),"Fecha y kilometraje",IF(AND(I72&lt;&gt;"",I72&lt;='Configuración'!$B$2+IF(O72="Próximo",'Configuración'!$B$3,0)),"Fecha","Kilometraje")))))</f>
        <v/>
      </c>
      <c r="Q72" s="31" t="n"/>
      <c r="R72" s="32" t="n"/>
      <c r="S72" s="31" t="n"/>
      <c r="T72">
        <f>IF(Unidades!A72="","",Unidades!A72)</f>
        <v/>
      </c>
      <c r="U72">
        <f>IF('Configuración'!F72="","",'Configuración'!F72)</f>
        <v/>
      </c>
    </row>
    <row r="73" ht="23" customHeight="1">
      <c r="A73" s="27" t="n"/>
      <c r="B73" s="27" t="n"/>
      <c r="C73" s="31" t="n"/>
      <c r="D73" s="27" t="n"/>
      <c r="E73" s="32" t="n"/>
      <c r="F73" s="33" t="n"/>
      <c r="G73" s="34" t="n"/>
      <c r="H73" s="33" t="n"/>
      <c r="I73" s="39">
        <f>IF(OR(D73="Fecha",D73="Ambos"),IF(OR(E73="",G73=""),"",EDATE(E73,G73)),"")</f>
        <v/>
      </c>
      <c r="J73" s="40">
        <f>IF(OR(D73="Kilometraje",D73="Ambos"),IF(OR(F73="",H73=""),"",F73+H73),"")</f>
        <v/>
      </c>
      <c r="K73" s="40">
        <f>IF(B73="","",IFERROR(INDEX(Unidades!$F$2:$F$151,MATCH(B73,Unidades!$A$2:$A$151,0)),""))</f>
        <v/>
      </c>
      <c r="L73" s="39">
        <f>IF(B73="","",IFERROR(INDEX(Unidades!$G$2:$G$151,MATCH(B73,Unidades!$A$2:$A$151,0)),""))</f>
        <v/>
      </c>
      <c r="M73" s="41">
        <f>IF(I73="","",I73-'Configuración'!$B$2)</f>
        <v/>
      </c>
      <c r="N73" s="40">
        <f>IF(OR(J73="",K73=""),"",J73-K73)</f>
        <v/>
      </c>
      <c r="O73" s="24">
        <f>IF(OR(B73="",C73="",D73=""),"",IF(OR(AND(OR(D73="Fecha",D73="Ambos"),I73=""),AND(OR(D73="Kilometraje",D73="Ambos"),OR(J73="",K73=""))),"Incompleto",IF(OR(AND(I73&lt;&gt;"",I73&lt;='Configuración'!$B$2),AND(J73&lt;&gt;"",J73&lt;=K73)),"Vencido",IF(OR(AND(I73&lt;&gt;"",I73&lt;='Configuración'!$B$2+'Configuración'!$B$3),AND(J73&lt;&gt;"",J73&lt;=K73+'Configuración'!$B$4)),"Próximo","Vigente"))))</f>
        <v/>
      </c>
      <c r="P73" s="42">
        <f>IF(O73="","",IF(O73="Incompleto","Faltan datos",IF(O73="Vigente","Sin alerta",IF(AND(I73&lt;&gt;"",J73&lt;&gt;"",I73&lt;='Configuración'!$B$2+IF(O73="Próximo",'Configuración'!$B$3,0),J73&lt;=K73+IF(O73="Próximo",'Configuración'!$B$4,0)),"Fecha y kilometraje",IF(AND(I73&lt;&gt;"",I73&lt;='Configuración'!$B$2+IF(O73="Próximo",'Configuración'!$B$3,0)),"Fecha","Kilometraje")))))</f>
        <v/>
      </c>
      <c r="Q73" s="31" t="n"/>
      <c r="R73" s="32" t="n"/>
      <c r="S73" s="31" t="n"/>
      <c r="T73">
        <f>IF(Unidades!A73="","",Unidades!A73)</f>
        <v/>
      </c>
      <c r="U73">
        <f>IF('Configuración'!F73="","",'Configuración'!F73)</f>
        <v/>
      </c>
    </row>
    <row r="74" ht="23" customHeight="1">
      <c r="A74" s="27" t="n"/>
      <c r="B74" s="27" t="n"/>
      <c r="C74" s="31" t="n"/>
      <c r="D74" s="27" t="n"/>
      <c r="E74" s="32" t="n"/>
      <c r="F74" s="33" t="n"/>
      <c r="G74" s="34" t="n"/>
      <c r="H74" s="33" t="n"/>
      <c r="I74" s="35">
        <f>IF(OR(D74="Fecha",D74="Ambos"),IF(OR(E74="",G74=""),"",EDATE(E74,G74)),"")</f>
        <v/>
      </c>
      <c r="J74" s="36">
        <f>IF(OR(D74="Kilometraje",D74="Ambos"),IF(OR(F74="",H74=""),"",F74+H74),"")</f>
        <v/>
      </c>
      <c r="K74" s="36">
        <f>IF(B74="","",IFERROR(INDEX(Unidades!$F$2:$F$151,MATCH(B74,Unidades!$A$2:$A$151,0)),""))</f>
        <v/>
      </c>
      <c r="L74" s="35">
        <f>IF(B74="","",IFERROR(INDEX(Unidades!$G$2:$G$151,MATCH(B74,Unidades!$A$2:$A$151,0)),""))</f>
        <v/>
      </c>
      <c r="M74" s="37">
        <f>IF(I74="","",I74-'Configuración'!$B$2)</f>
        <v/>
      </c>
      <c r="N74" s="36">
        <f>IF(OR(J74="",K74=""),"",J74-K74)</f>
        <v/>
      </c>
      <c r="O74" s="22">
        <f>IF(OR(B74="",C74="",D74=""),"",IF(OR(AND(OR(D74="Fecha",D74="Ambos"),I74=""),AND(OR(D74="Kilometraje",D74="Ambos"),OR(J74="",K74=""))),"Incompleto",IF(OR(AND(I74&lt;&gt;"",I74&lt;='Configuración'!$B$2),AND(J74&lt;&gt;"",J74&lt;=K74)),"Vencido",IF(OR(AND(I74&lt;&gt;"",I74&lt;='Configuración'!$B$2+'Configuración'!$B$3),AND(J74&lt;&gt;"",J74&lt;=K74+'Configuración'!$B$4)),"Próximo","Vigente"))))</f>
        <v/>
      </c>
      <c r="P74" s="38">
        <f>IF(O74="","",IF(O74="Incompleto","Faltan datos",IF(O74="Vigente","Sin alerta",IF(AND(I74&lt;&gt;"",J74&lt;&gt;"",I74&lt;='Configuración'!$B$2+IF(O74="Próximo",'Configuración'!$B$3,0),J74&lt;=K74+IF(O74="Próximo",'Configuración'!$B$4,0)),"Fecha y kilometraje",IF(AND(I74&lt;&gt;"",I74&lt;='Configuración'!$B$2+IF(O74="Próximo",'Configuración'!$B$3,0)),"Fecha","Kilometraje")))))</f>
        <v/>
      </c>
      <c r="Q74" s="31" t="n"/>
      <c r="R74" s="32" t="n"/>
      <c r="S74" s="31" t="n"/>
      <c r="T74">
        <f>IF(Unidades!A74="","",Unidades!A74)</f>
        <v/>
      </c>
      <c r="U74">
        <f>IF('Configuración'!F74="","",'Configuración'!F74)</f>
        <v/>
      </c>
    </row>
    <row r="75" ht="23" customHeight="1">
      <c r="A75" s="27" t="n"/>
      <c r="B75" s="27" t="n"/>
      <c r="C75" s="31" t="n"/>
      <c r="D75" s="27" t="n"/>
      <c r="E75" s="32" t="n"/>
      <c r="F75" s="33" t="n"/>
      <c r="G75" s="34" t="n"/>
      <c r="H75" s="33" t="n"/>
      <c r="I75" s="39">
        <f>IF(OR(D75="Fecha",D75="Ambos"),IF(OR(E75="",G75=""),"",EDATE(E75,G75)),"")</f>
        <v/>
      </c>
      <c r="J75" s="40">
        <f>IF(OR(D75="Kilometraje",D75="Ambos"),IF(OR(F75="",H75=""),"",F75+H75),"")</f>
        <v/>
      </c>
      <c r="K75" s="40">
        <f>IF(B75="","",IFERROR(INDEX(Unidades!$F$2:$F$151,MATCH(B75,Unidades!$A$2:$A$151,0)),""))</f>
        <v/>
      </c>
      <c r="L75" s="39">
        <f>IF(B75="","",IFERROR(INDEX(Unidades!$G$2:$G$151,MATCH(B75,Unidades!$A$2:$A$151,0)),""))</f>
        <v/>
      </c>
      <c r="M75" s="41">
        <f>IF(I75="","",I75-'Configuración'!$B$2)</f>
        <v/>
      </c>
      <c r="N75" s="40">
        <f>IF(OR(J75="",K75=""),"",J75-K75)</f>
        <v/>
      </c>
      <c r="O75" s="24">
        <f>IF(OR(B75="",C75="",D75=""),"",IF(OR(AND(OR(D75="Fecha",D75="Ambos"),I75=""),AND(OR(D75="Kilometraje",D75="Ambos"),OR(J75="",K75=""))),"Incompleto",IF(OR(AND(I75&lt;&gt;"",I75&lt;='Configuración'!$B$2),AND(J75&lt;&gt;"",J75&lt;=K75)),"Vencido",IF(OR(AND(I75&lt;&gt;"",I75&lt;='Configuración'!$B$2+'Configuración'!$B$3),AND(J75&lt;&gt;"",J75&lt;=K75+'Configuración'!$B$4)),"Próximo","Vigente"))))</f>
        <v/>
      </c>
      <c r="P75" s="42">
        <f>IF(O75="","",IF(O75="Incompleto","Faltan datos",IF(O75="Vigente","Sin alerta",IF(AND(I75&lt;&gt;"",J75&lt;&gt;"",I75&lt;='Configuración'!$B$2+IF(O75="Próximo",'Configuración'!$B$3,0),J75&lt;=K75+IF(O75="Próximo",'Configuración'!$B$4,0)),"Fecha y kilometraje",IF(AND(I75&lt;&gt;"",I75&lt;='Configuración'!$B$2+IF(O75="Próximo",'Configuración'!$B$3,0)),"Fecha","Kilometraje")))))</f>
        <v/>
      </c>
      <c r="Q75" s="31" t="n"/>
      <c r="R75" s="32" t="n"/>
      <c r="S75" s="31" t="n"/>
      <c r="T75">
        <f>IF(Unidades!A75="","",Unidades!A75)</f>
        <v/>
      </c>
      <c r="U75">
        <f>IF('Configuración'!F75="","",'Configuración'!F75)</f>
        <v/>
      </c>
    </row>
    <row r="76" ht="23" customHeight="1">
      <c r="A76" s="27" t="n"/>
      <c r="B76" s="27" t="n"/>
      <c r="C76" s="31" t="n"/>
      <c r="D76" s="27" t="n"/>
      <c r="E76" s="32" t="n"/>
      <c r="F76" s="33" t="n"/>
      <c r="G76" s="34" t="n"/>
      <c r="H76" s="33" t="n"/>
      <c r="I76" s="35">
        <f>IF(OR(D76="Fecha",D76="Ambos"),IF(OR(E76="",G76=""),"",EDATE(E76,G76)),"")</f>
        <v/>
      </c>
      <c r="J76" s="36">
        <f>IF(OR(D76="Kilometraje",D76="Ambos"),IF(OR(F76="",H76=""),"",F76+H76),"")</f>
        <v/>
      </c>
      <c r="K76" s="36">
        <f>IF(B76="","",IFERROR(INDEX(Unidades!$F$2:$F$151,MATCH(B76,Unidades!$A$2:$A$151,0)),""))</f>
        <v/>
      </c>
      <c r="L76" s="35">
        <f>IF(B76="","",IFERROR(INDEX(Unidades!$G$2:$G$151,MATCH(B76,Unidades!$A$2:$A$151,0)),""))</f>
        <v/>
      </c>
      <c r="M76" s="37">
        <f>IF(I76="","",I76-'Configuración'!$B$2)</f>
        <v/>
      </c>
      <c r="N76" s="36">
        <f>IF(OR(J76="",K76=""),"",J76-K76)</f>
        <v/>
      </c>
      <c r="O76" s="22">
        <f>IF(OR(B76="",C76="",D76=""),"",IF(OR(AND(OR(D76="Fecha",D76="Ambos"),I76=""),AND(OR(D76="Kilometraje",D76="Ambos"),OR(J76="",K76=""))),"Incompleto",IF(OR(AND(I76&lt;&gt;"",I76&lt;='Configuración'!$B$2),AND(J76&lt;&gt;"",J76&lt;=K76)),"Vencido",IF(OR(AND(I76&lt;&gt;"",I76&lt;='Configuración'!$B$2+'Configuración'!$B$3),AND(J76&lt;&gt;"",J76&lt;=K76+'Configuración'!$B$4)),"Próximo","Vigente"))))</f>
        <v/>
      </c>
      <c r="P76" s="38">
        <f>IF(O76="","",IF(O76="Incompleto","Faltan datos",IF(O76="Vigente","Sin alerta",IF(AND(I76&lt;&gt;"",J76&lt;&gt;"",I76&lt;='Configuración'!$B$2+IF(O76="Próximo",'Configuración'!$B$3,0),J76&lt;=K76+IF(O76="Próximo",'Configuración'!$B$4,0)),"Fecha y kilometraje",IF(AND(I76&lt;&gt;"",I76&lt;='Configuración'!$B$2+IF(O76="Próximo",'Configuración'!$B$3,0)),"Fecha","Kilometraje")))))</f>
        <v/>
      </c>
      <c r="Q76" s="31" t="n"/>
      <c r="R76" s="32" t="n"/>
      <c r="S76" s="31" t="n"/>
      <c r="T76">
        <f>IF(Unidades!A76="","",Unidades!A76)</f>
        <v/>
      </c>
      <c r="U76">
        <f>IF('Configuración'!F76="","",'Configuración'!F76)</f>
        <v/>
      </c>
    </row>
    <row r="77" ht="23" customHeight="1">
      <c r="A77" s="27" t="n"/>
      <c r="B77" s="27" t="n"/>
      <c r="C77" s="31" t="n"/>
      <c r="D77" s="27" t="n"/>
      <c r="E77" s="32" t="n"/>
      <c r="F77" s="33" t="n"/>
      <c r="G77" s="34" t="n"/>
      <c r="H77" s="33" t="n"/>
      <c r="I77" s="39">
        <f>IF(OR(D77="Fecha",D77="Ambos"),IF(OR(E77="",G77=""),"",EDATE(E77,G77)),"")</f>
        <v/>
      </c>
      <c r="J77" s="40">
        <f>IF(OR(D77="Kilometraje",D77="Ambos"),IF(OR(F77="",H77=""),"",F77+H77),"")</f>
        <v/>
      </c>
      <c r="K77" s="40">
        <f>IF(B77="","",IFERROR(INDEX(Unidades!$F$2:$F$151,MATCH(B77,Unidades!$A$2:$A$151,0)),""))</f>
        <v/>
      </c>
      <c r="L77" s="39">
        <f>IF(B77="","",IFERROR(INDEX(Unidades!$G$2:$G$151,MATCH(B77,Unidades!$A$2:$A$151,0)),""))</f>
        <v/>
      </c>
      <c r="M77" s="41">
        <f>IF(I77="","",I77-'Configuración'!$B$2)</f>
        <v/>
      </c>
      <c r="N77" s="40">
        <f>IF(OR(J77="",K77=""),"",J77-K77)</f>
        <v/>
      </c>
      <c r="O77" s="24">
        <f>IF(OR(B77="",C77="",D77=""),"",IF(OR(AND(OR(D77="Fecha",D77="Ambos"),I77=""),AND(OR(D77="Kilometraje",D77="Ambos"),OR(J77="",K77=""))),"Incompleto",IF(OR(AND(I77&lt;&gt;"",I77&lt;='Configuración'!$B$2),AND(J77&lt;&gt;"",J77&lt;=K77)),"Vencido",IF(OR(AND(I77&lt;&gt;"",I77&lt;='Configuración'!$B$2+'Configuración'!$B$3),AND(J77&lt;&gt;"",J77&lt;=K77+'Configuración'!$B$4)),"Próximo","Vigente"))))</f>
        <v/>
      </c>
      <c r="P77" s="42">
        <f>IF(O77="","",IF(O77="Incompleto","Faltan datos",IF(O77="Vigente","Sin alerta",IF(AND(I77&lt;&gt;"",J77&lt;&gt;"",I77&lt;='Configuración'!$B$2+IF(O77="Próximo",'Configuración'!$B$3,0),J77&lt;=K77+IF(O77="Próximo",'Configuración'!$B$4,0)),"Fecha y kilometraje",IF(AND(I77&lt;&gt;"",I77&lt;='Configuración'!$B$2+IF(O77="Próximo",'Configuración'!$B$3,0)),"Fecha","Kilometraje")))))</f>
        <v/>
      </c>
      <c r="Q77" s="31" t="n"/>
      <c r="R77" s="32" t="n"/>
      <c r="S77" s="31" t="n"/>
      <c r="T77">
        <f>IF(Unidades!A77="","",Unidades!A77)</f>
        <v/>
      </c>
      <c r="U77">
        <f>IF('Configuración'!F77="","",'Configuración'!F77)</f>
        <v/>
      </c>
    </row>
    <row r="78" ht="23" customHeight="1">
      <c r="A78" s="27" t="n"/>
      <c r="B78" s="27" t="n"/>
      <c r="C78" s="31" t="n"/>
      <c r="D78" s="27" t="n"/>
      <c r="E78" s="32" t="n"/>
      <c r="F78" s="33" t="n"/>
      <c r="G78" s="34" t="n"/>
      <c r="H78" s="33" t="n"/>
      <c r="I78" s="35">
        <f>IF(OR(D78="Fecha",D78="Ambos"),IF(OR(E78="",G78=""),"",EDATE(E78,G78)),"")</f>
        <v/>
      </c>
      <c r="J78" s="36">
        <f>IF(OR(D78="Kilometraje",D78="Ambos"),IF(OR(F78="",H78=""),"",F78+H78),"")</f>
        <v/>
      </c>
      <c r="K78" s="36">
        <f>IF(B78="","",IFERROR(INDEX(Unidades!$F$2:$F$151,MATCH(B78,Unidades!$A$2:$A$151,0)),""))</f>
        <v/>
      </c>
      <c r="L78" s="35">
        <f>IF(B78="","",IFERROR(INDEX(Unidades!$G$2:$G$151,MATCH(B78,Unidades!$A$2:$A$151,0)),""))</f>
        <v/>
      </c>
      <c r="M78" s="37">
        <f>IF(I78="","",I78-'Configuración'!$B$2)</f>
        <v/>
      </c>
      <c r="N78" s="36">
        <f>IF(OR(J78="",K78=""),"",J78-K78)</f>
        <v/>
      </c>
      <c r="O78" s="22">
        <f>IF(OR(B78="",C78="",D78=""),"",IF(OR(AND(OR(D78="Fecha",D78="Ambos"),I78=""),AND(OR(D78="Kilometraje",D78="Ambos"),OR(J78="",K78=""))),"Incompleto",IF(OR(AND(I78&lt;&gt;"",I78&lt;='Configuración'!$B$2),AND(J78&lt;&gt;"",J78&lt;=K78)),"Vencido",IF(OR(AND(I78&lt;&gt;"",I78&lt;='Configuración'!$B$2+'Configuración'!$B$3),AND(J78&lt;&gt;"",J78&lt;=K78+'Configuración'!$B$4)),"Próximo","Vigente"))))</f>
        <v/>
      </c>
      <c r="P78" s="38">
        <f>IF(O78="","",IF(O78="Incompleto","Faltan datos",IF(O78="Vigente","Sin alerta",IF(AND(I78&lt;&gt;"",J78&lt;&gt;"",I78&lt;='Configuración'!$B$2+IF(O78="Próximo",'Configuración'!$B$3,0),J78&lt;=K78+IF(O78="Próximo",'Configuración'!$B$4,0)),"Fecha y kilometraje",IF(AND(I78&lt;&gt;"",I78&lt;='Configuración'!$B$2+IF(O78="Próximo",'Configuración'!$B$3,0)),"Fecha","Kilometraje")))))</f>
        <v/>
      </c>
      <c r="Q78" s="31" t="n"/>
      <c r="R78" s="32" t="n"/>
      <c r="S78" s="31" t="n"/>
      <c r="T78">
        <f>IF(Unidades!A78="","",Unidades!A78)</f>
        <v/>
      </c>
      <c r="U78">
        <f>IF('Configuración'!F78="","",'Configuración'!F78)</f>
        <v/>
      </c>
    </row>
    <row r="79" ht="23" customHeight="1">
      <c r="A79" s="27" t="n"/>
      <c r="B79" s="27" t="n"/>
      <c r="C79" s="31" t="n"/>
      <c r="D79" s="27" t="n"/>
      <c r="E79" s="32" t="n"/>
      <c r="F79" s="33" t="n"/>
      <c r="G79" s="34" t="n"/>
      <c r="H79" s="33" t="n"/>
      <c r="I79" s="39">
        <f>IF(OR(D79="Fecha",D79="Ambos"),IF(OR(E79="",G79=""),"",EDATE(E79,G79)),"")</f>
        <v/>
      </c>
      <c r="J79" s="40">
        <f>IF(OR(D79="Kilometraje",D79="Ambos"),IF(OR(F79="",H79=""),"",F79+H79),"")</f>
        <v/>
      </c>
      <c r="K79" s="40">
        <f>IF(B79="","",IFERROR(INDEX(Unidades!$F$2:$F$151,MATCH(B79,Unidades!$A$2:$A$151,0)),""))</f>
        <v/>
      </c>
      <c r="L79" s="39">
        <f>IF(B79="","",IFERROR(INDEX(Unidades!$G$2:$G$151,MATCH(B79,Unidades!$A$2:$A$151,0)),""))</f>
        <v/>
      </c>
      <c r="M79" s="41">
        <f>IF(I79="","",I79-'Configuración'!$B$2)</f>
        <v/>
      </c>
      <c r="N79" s="40">
        <f>IF(OR(J79="",K79=""),"",J79-K79)</f>
        <v/>
      </c>
      <c r="O79" s="24">
        <f>IF(OR(B79="",C79="",D79=""),"",IF(OR(AND(OR(D79="Fecha",D79="Ambos"),I79=""),AND(OR(D79="Kilometraje",D79="Ambos"),OR(J79="",K79=""))),"Incompleto",IF(OR(AND(I79&lt;&gt;"",I79&lt;='Configuración'!$B$2),AND(J79&lt;&gt;"",J79&lt;=K79)),"Vencido",IF(OR(AND(I79&lt;&gt;"",I79&lt;='Configuración'!$B$2+'Configuración'!$B$3),AND(J79&lt;&gt;"",J79&lt;=K79+'Configuración'!$B$4)),"Próximo","Vigente"))))</f>
        <v/>
      </c>
      <c r="P79" s="42">
        <f>IF(O79="","",IF(O79="Incompleto","Faltan datos",IF(O79="Vigente","Sin alerta",IF(AND(I79&lt;&gt;"",J79&lt;&gt;"",I79&lt;='Configuración'!$B$2+IF(O79="Próximo",'Configuración'!$B$3,0),J79&lt;=K79+IF(O79="Próximo",'Configuración'!$B$4,0)),"Fecha y kilometraje",IF(AND(I79&lt;&gt;"",I79&lt;='Configuración'!$B$2+IF(O79="Próximo",'Configuración'!$B$3,0)),"Fecha","Kilometraje")))))</f>
        <v/>
      </c>
      <c r="Q79" s="31" t="n"/>
      <c r="R79" s="32" t="n"/>
      <c r="S79" s="31" t="n"/>
      <c r="T79">
        <f>IF(Unidades!A79="","",Unidades!A79)</f>
        <v/>
      </c>
      <c r="U79">
        <f>IF('Configuración'!F79="","",'Configuración'!F79)</f>
        <v/>
      </c>
    </row>
    <row r="80" ht="23" customHeight="1">
      <c r="A80" s="27" t="n"/>
      <c r="B80" s="27" t="n"/>
      <c r="C80" s="31" t="n"/>
      <c r="D80" s="27" t="n"/>
      <c r="E80" s="32" t="n"/>
      <c r="F80" s="33" t="n"/>
      <c r="G80" s="34" t="n"/>
      <c r="H80" s="33" t="n"/>
      <c r="I80" s="35">
        <f>IF(OR(D80="Fecha",D80="Ambos"),IF(OR(E80="",G80=""),"",EDATE(E80,G80)),"")</f>
        <v/>
      </c>
      <c r="J80" s="36">
        <f>IF(OR(D80="Kilometraje",D80="Ambos"),IF(OR(F80="",H80=""),"",F80+H80),"")</f>
        <v/>
      </c>
      <c r="K80" s="36">
        <f>IF(B80="","",IFERROR(INDEX(Unidades!$F$2:$F$151,MATCH(B80,Unidades!$A$2:$A$151,0)),""))</f>
        <v/>
      </c>
      <c r="L80" s="35">
        <f>IF(B80="","",IFERROR(INDEX(Unidades!$G$2:$G$151,MATCH(B80,Unidades!$A$2:$A$151,0)),""))</f>
        <v/>
      </c>
      <c r="M80" s="37">
        <f>IF(I80="","",I80-'Configuración'!$B$2)</f>
        <v/>
      </c>
      <c r="N80" s="36">
        <f>IF(OR(J80="",K80=""),"",J80-K80)</f>
        <v/>
      </c>
      <c r="O80" s="22">
        <f>IF(OR(B80="",C80="",D80=""),"",IF(OR(AND(OR(D80="Fecha",D80="Ambos"),I80=""),AND(OR(D80="Kilometraje",D80="Ambos"),OR(J80="",K80=""))),"Incompleto",IF(OR(AND(I80&lt;&gt;"",I80&lt;='Configuración'!$B$2),AND(J80&lt;&gt;"",J80&lt;=K80)),"Vencido",IF(OR(AND(I80&lt;&gt;"",I80&lt;='Configuración'!$B$2+'Configuración'!$B$3),AND(J80&lt;&gt;"",J80&lt;=K80+'Configuración'!$B$4)),"Próximo","Vigente"))))</f>
        <v/>
      </c>
      <c r="P80" s="38">
        <f>IF(O80="","",IF(O80="Incompleto","Faltan datos",IF(O80="Vigente","Sin alerta",IF(AND(I80&lt;&gt;"",J80&lt;&gt;"",I80&lt;='Configuración'!$B$2+IF(O80="Próximo",'Configuración'!$B$3,0),J80&lt;=K80+IF(O80="Próximo",'Configuración'!$B$4,0)),"Fecha y kilometraje",IF(AND(I80&lt;&gt;"",I80&lt;='Configuración'!$B$2+IF(O80="Próximo",'Configuración'!$B$3,0)),"Fecha","Kilometraje")))))</f>
        <v/>
      </c>
      <c r="Q80" s="31" t="n"/>
      <c r="R80" s="32" t="n"/>
      <c r="S80" s="31" t="n"/>
      <c r="T80">
        <f>IF(Unidades!A80="","",Unidades!A80)</f>
        <v/>
      </c>
      <c r="U80">
        <f>IF('Configuración'!F80="","",'Configuración'!F80)</f>
        <v/>
      </c>
    </row>
    <row r="81" ht="23" customHeight="1">
      <c r="A81" s="27" t="n"/>
      <c r="B81" s="27" t="n"/>
      <c r="C81" s="31" t="n"/>
      <c r="D81" s="27" t="n"/>
      <c r="E81" s="32" t="n"/>
      <c r="F81" s="33" t="n"/>
      <c r="G81" s="34" t="n"/>
      <c r="H81" s="33" t="n"/>
      <c r="I81" s="39">
        <f>IF(OR(D81="Fecha",D81="Ambos"),IF(OR(E81="",G81=""),"",EDATE(E81,G81)),"")</f>
        <v/>
      </c>
      <c r="J81" s="40">
        <f>IF(OR(D81="Kilometraje",D81="Ambos"),IF(OR(F81="",H81=""),"",F81+H81),"")</f>
        <v/>
      </c>
      <c r="K81" s="40">
        <f>IF(B81="","",IFERROR(INDEX(Unidades!$F$2:$F$151,MATCH(B81,Unidades!$A$2:$A$151,0)),""))</f>
        <v/>
      </c>
      <c r="L81" s="39">
        <f>IF(B81="","",IFERROR(INDEX(Unidades!$G$2:$G$151,MATCH(B81,Unidades!$A$2:$A$151,0)),""))</f>
        <v/>
      </c>
      <c r="M81" s="41">
        <f>IF(I81="","",I81-'Configuración'!$B$2)</f>
        <v/>
      </c>
      <c r="N81" s="40">
        <f>IF(OR(J81="",K81=""),"",J81-K81)</f>
        <v/>
      </c>
      <c r="O81" s="24">
        <f>IF(OR(B81="",C81="",D81=""),"",IF(OR(AND(OR(D81="Fecha",D81="Ambos"),I81=""),AND(OR(D81="Kilometraje",D81="Ambos"),OR(J81="",K81=""))),"Incompleto",IF(OR(AND(I81&lt;&gt;"",I81&lt;='Configuración'!$B$2),AND(J81&lt;&gt;"",J81&lt;=K81)),"Vencido",IF(OR(AND(I81&lt;&gt;"",I81&lt;='Configuración'!$B$2+'Configuración'!$B$3),AND(J81&lt;&gt;"",J81&lt;=K81+'Configuración'!$B$4)),"Próximo","Vigente"))))</f>
        <v/>
      </c>
      <c r="P81" s="42">
        <f>IF(O81="","",IF(O81="Incompleto","Faltan datos",IF(O81="Vigente","Sin alerta",IF(AND(I81&lt;&gt;"",J81&lt;&gt;"",I81&lt;='Configuración'!$B$2+IF(O81="Próximo",'Configuración'!$B$3,0),J81&lt;=K81+IF(O81="Próximo",'Configuración'!$B$4,0)),"Fecha y kilometraje",IF(AND(I81&lt;&gt;"",I81&lt;='Configuración'!$B$2+IF(O81="Próximo",'Configuración'!$B$3,0)),"Fecha","Kilometraje")))))</f>
        <v/>
      </c>
      <c r="Q81" s="31" t="n"/>
      <c r="R81" s="32" t="n"/>
      <c r="S81" s="31" t="n"/>
      <c r="T81">
        <f>IF(Unidades!A81="","",Unidades!A81)</f>
        <v/>
      </c>
      <c r="U81">
        <f>IF('Configuración'!F81="","",'Configuración'!F81)</f>
        <v/>
      </c>
    </row>
    <row r="82" ht="23" customHeight="1">
      <c r="A82" s="27" t="n"/>
      <c r="B82" s="27" t="n"/>
      <c r="C82" s="31" t="n"/>
      <c r="D82" s="27" t="n"/>
      <c r="E82" s="32" t="n"/>
      <c r="F82" s="33" t="n"/>
      <c r="G82" s="34" t="n"/>
      <c r="H82" s="33" t="n"/>
      <c r="I82" s="35">
        <f>IF(OR(D82="Fecha",D82="Ambos"),IF(OR(E82="",G82=""),"",EDATE(E82,G82)),"")</f>
        <v/>
      </c>
      <c r="J82" s="36">
        <f>IF(OR(D82="Kilometraje",D82="Ambos"),IF(OR(F82="",H82=""),"",F82+H82),"")</f>
        <v/>
      </c>
      <c r="K82" s="36">
        <f>IF(B82="","",IFERROR(INDEX(Unidades!$F$2:$F$151,MATCH(B82,Unidades!$A$2:$A$151,0)),""))</f>
        <v/>
      </c>
      <c r="L82" s="35">
        <f>IF(B82="","",IFERROR(INDEX(Unidades!$G$2:$G$151,MATCH(B82,Unidades!$A$2:$A$151,0)),""))</f>
        <v/>
      </c>
      <c r="M82" s="37">
        <f>IF(I82="","",I82-'Configuración'!$B$2)</f>
        <v/>
      </c>
      <c r="N82" s="36">
        <f>IF(OR(J82="",K82=""),"",J82-K82)</f>
        <v/>
      </c>
      <c r="O82" s="22">
        <f>IF(OR(B82="",C82="",D82=""),"",IF(OR(AND(OR(D82="Fecha",D82="Ambos"),I82=""),AND(OR(D82="Kilometraje",D82="Ambos"),OR(J82="",K82=""))),"Incompleto",IF(OR(AND(I82&lt;&gt;"",I82&lt;='Configuración'!$B$2),AND(J82&lt;&gt;"",J82&lt;=K82)),"Vencido",IF(OR(AND(I82&lt;&gt;"",I82&lt;='Configuración'!$B$2+'Configuración'!$B$3),AND(J82&lt;&gt;"",J82&lt;=K82+'Configuración'!$B$4)),"Próximo","Vigente"))))</f>
        <v/>
      </c>
      <c r="P82" s="38">
        <f>IF(O82="","",IF(O82="Incompleto","Faltan datos",IF(O82="Vigente","Sin alerta",IF(AND(I82&lt;&gt;"",J82&lt;&gt;"",I82&lt;='Configuración'!$B$2+IF(O82="Próximo",'Configuración'!$B$3,0),J82&lt;=K82+IF(O82="Próximo",'Configuración'!$B$4,0)),"Fecha y kilometraje",IF(AND(I82&lt;&gt;"",I82&lt;='Configuración'!$B$2+IF(O82="Próximo",'Configuración'!$B$3,0)),"Fecha","Kilometraje")))))</f>
        <v/>
      </c>
      <c r="Q82" s="31" t="n"/>
      <c r="R82" s="32" t="n"/>
      <c r="S82" s="31" t="n"/>
      <c r="T82">
        <f>IF(Unidades!A82="","",Unidades!A82)</f>
        <v/>
      </c>
      <c r="U82">
        <f>IF('Configuración'!F82="","",'Configuración'!F82)</f>
        <v/>
      </c>
    </row>
    <row r="83" ht="23" customHeight="1">
      <c r="A83" s="27" t="n"/>
      <c r="B83" s="27" t="n"/>
      <c r="C83" s="31" t="n"/>
      <c r="D83" s="27" t="n"/>
      <c r="E83" s="32" t="n"/>
      <c r="F83" s="33" t="n"/>
      <c r="G83" s="34" t="n"/>
      <c r="H83" s="33" t="n"/>
      <c r="I83" s="39">
        <f>IF(OR(D83="Fecha",D83="Ambos"),IF(OR(E83="",G83=""),"",EDATE(E83,G83)),"")</f>
        <v/>
      </c>
      <c r="J83" s="40">
        <f>IF(OR(D83="Kilometraje",D83="Ambos"),IF(OR(F83="",H83=""),"",F83+H83),"")</f>
        <v/>
      </c>
      <c r="K83" s="40">
        <f>IF(B83="","",IFERROR(INDEX(Unidades!$F$2:$F$151,MATCH(B83,Unidades!$A$2:$A$151,0)),""))</f>
        <v/>
      </c>
      <c r="L83" s="39">
        <f>IF(B83="","",IFERROR(INDEX(Unidades!$G$2:$G$151,MATCH(B83,Unidades!$A$2:$A$151,0)),""))</f>
        <v/>
      </c>
      <c r="M83" s="41">
        <f>IF(I83="","",I83-'Configuración'!$B$2)</f>
        <v/>
      </c>
      <c r="N83" s="40">
        <f>IF(OR(J83="",K83=""),"",J83-K83)</f>
        <v/>
      </c>
      <c r="O83" s="24">
        <f>IF(OR(B83="",C83="",D83=""),"",IF(OR(AND(OR(D83="Fecha",D83="Ambos"),I83=""),AND(OR(D83="Kilometraje",D83="Ambos"),OR(J83="",K83=""))),"Incompleto",IF(OR(AND(I83&lt;&gt;"",I83&lt;='Configuración'!$B$2),AND(J83&lt;&gt;"",J83&lt;=K83)),"Vencido",IF(OR(AND(I83&lt;&gt;"",I83&lt;='Configuración'!$B$2+'Configuración'!$B$3),AND(J83&lt;&gt;"",J83&lt;=K83+'Configuración'!$B$4)),"Próximo","Vigente"))))</f>
        <v/>
      </c>
      <c r="P83" s="42">
        <f>IF(O83="","",IF(O83="Incompleto","Faltan datos",IF(O83="Vigente","Sin alerta",IF(AND(I83&lt;&gt;"",J83&lt;&gt;"",I83&lt;='Configuración'!$B$2+IF(O83="Próximo",'Configuración'!$B$3,0),J83&lt;=K83+IF(O83="Próximo",'Configuración'!$B$4,0)),"Fecha y kilometraje",IF(AND(I83&lt;&gt;"",I83&lt;='Configuración'!$B$2+IF(O83="Próximo",'Configuración'!$B$3,0)),"Fecha","Kilometraje")))))</f>
        <v/>
      </c>
      <c r="Q83" s="31" t="n"/>
      <c r="R83" s="32" t="n"/>
      <c r="S83" s="31" t="n"/>
      <c r="T83">
        <f>IF(Unidades!A83="","",Unidades!A83)</f>
        <v/>
      </c>
      <c r="U83">
        <f>IF('Configuración'!F83="","",'Configuración'!F83)</f>
        <v/>
      </c>
    </row>
    <row r="84" ht="23" customHeight="1">
      <c r="A84" s="27" t="n"/>
      <c r="B84" s="27" t="n"/>
      <c r="C84" s="31" t="n"/>
      <c r="D84" s="27" t="n"/>
      <c r="E84" s="32" t="n"/>
      <c r="F84" s="33" t="n"/>
      <c r="G84" s="34" t="n"/>
      <c r="H84" s="33" t="n"/>
      <c r="I84" s="35">
        <f>IF(OR(D84="Fecha",D84="Ambos"),IF(OR(E84="",G84=""),"",EDATE(E84,G84)),"")</f>
        <v/>
      </c>
      <c r="J84" s="36">
        <f>IF(OR(D84="Kilometraje",D84="Ambos"),IF(OR(F84="",H84=""),"",F84+H84),"")</f>
        <v/>
      </c>
      <c r="K84" s="36">
        <f>IF(B84="","",IFERROR(INDEX(Unidades!$F$2:$F$151,MATCH(B84,Unidades!$A$2:$A$151,0)),""))</f>
        <v/>
      </c>
      <c r="L84" s="35">
        <f>IF(B84="","",IFERROR(INDEX(Unidades!$G$2:$G$151,MATCH(B84,Unidades!$A$2:$A$151,0)),""))</f>
        <v/>
      </c>
      <c r="M84" s="37">
        <f>IF(I84="","",I84-'Configuración'!$B$2)</f>
        <v/>
      </c>
      <c r="N84" s="36">
        <f>IF(OR(J84="",K84=""),"",J84-K84)</f>
        <v/>
      </c>
      <c r="O84" s="22">
        <f>IF(OR(B84="",C84="",D84=""),"",IF(OR(AND(OR(D84="Fecha",D84="Ambos"),I84=""),AND(OR(D84="Kilometraje",D84="Ambos"),OR(J84="",K84=""))),"Incompleto",IF(OR(AND(I84&lt;&gt;"",I84&lt;='Configuración'!$B$2),AND(J84&lt;&gt;"",J84&lt;=K84)),"Vencido",IF(OR(AND(I84&lt;&gt;"",I84&lt;='Configuración'!$B$2+'Configuración'!$B$3),AND(J84&lt;&gt;"",J84&lt;=K84+'Configuración'!$B$4)),"Próximo","Vigente"))))</f>
        <v/>
      </c>
      <c r="P84" s="38">
        <f>IF(O84="","",IF(O84="Incompleto","Faltan datos",IF(O84="Vigente","Sin alerta",IF(AND(I84&lt;&gt;"",J84&lt;&gt;"",I84&lt;='Configuración'!$B$2+IF(O84="Próximo",'Configuración'!$B$3,0),J84&lt;=K84+IF(O84="Próximo",'Configuración'!$B$4,0)),"Fecha y kilometraje",IF(AND(I84&lt;&gt;"",I84&lt;='Configuración'!$B$2+IF(O84="Próximo",'Configuración'!$B$3,0)),"Fecha","Kilometraje")))))</f>
        <v/>
      </c>
      <c r="Q84" s="31" t="n"/>
      <c r="R84" s="32" t="n"/>
      <c r="S84" s="31" t="n"/>
      <c r="T84">
        <f>IF(Unidades!A84="","",Unidades!A84)</f>
        <v/>
      </c>
      <c r="U84">
        <f>IF('Configuración'!F84="","",'Configuración'!F84)</f>
        <v/>
      </c>
    </row>
    <row r="85" ht="23" customHeight="1">
      <c r="A85" s="27" t="n"/>
      <c r="B85" s="27" t="n"/>
      <c r="C85" s="31" t="n"/>
      <c r="D85" s="27" t="n"/>
      <c r="E85" s="32" t="n"/>
      <c r="F85" s="33" t="n"/>
      <c r="G85" s="34" t="n"/>
      <c r="H85" s="33" t="n"/>
      <c r="I85" s="39">
        <f>IF(OR(D85="Fecha",D85="Ambos"),IF(OR(E85="",G85=""),"",EDATE(E85,G85)),"")</f>
        <v/>
      </c>
      <c r="J85" s="40">
        <f>IF(OR(D85="Kilometraje",D85="Ambos"),IF(OR(F85="",H85=""),"",F85+H85),"")</f>
        <v/>
      </c>
      <c r="K85" s="40">
        <f>IF(B85="","",IFERROR(INDEX(Unidades!$F$2:$F$151,MATCH(B85,Unidades!$A$2:$A$151,0)),""))</f>
        <v/>
      </c>
      <c r="L85" s="39">
        <f>IF(B85="","",IFERROR(INDEX(Unidades!$G$2:$G$151,MATCH(B85,Unidades!$A$2:$A$151,0)),""))</f>
        <v/>
      </c>
      <c r="M85" s="41">
        <f>IF(I85="","",I85-'Configuración'!$B$2)</f>
        <v/>
      </c>
      <c r="N85" s="40">
        <f>IF(OR(J85="",K85=""),"",J85-K85)</f>
        <v/>
      </c>
      <c r="O85" s="24">
        <f>IF(OR(B85="",C85="",D85=""),"",IF(OR(AND(OR(D85="Fecha",D85="Ambos"),I85=""),AND(OR(D85="Kilometraje",D85="Ambos"),OR(J85="",K85=""))),"Incompleto",IF(OR(AND(I85&lt;&gt;"",I85&lt;='Configuración'!$B$2),AND(J85&lt;&gt;"",J85&lt;=K85)),"Vencido",IF(OR(AND(I85&lt;&gt;"",I85&lt;='Configuración'!$B$2+'Configuración'!$B$3),AND(J85&lt;&gt;"",J85&lt;=K85+'Configuración'!$B$4)),"Próximo","Vigente"))))</f>
        <v/>
      </c>
      <c r="P85" s="42">
        <f>IF(O85="","",IF(O85="Incompleto","Faltan datos",IF(O85="Vigente","Sin alerta",IF(AND(I85&lt;&gt;"",J85&lt;&gt;"",I85&lt;='Configuración'!$B$2+IF(O85="Próximo",'Configuración'!$B$3,0),J85&lt;=K85+IF(O85="Próximo",'Configuración'!$B$4,0)),"Fecha y kilometraje",IF(AND(I85&lt;&gt;"",I85&lt;='Configuración'!$B$2+IF(O85="Próximo",'Configuración'!$B$3,0)),"Fecha","Kilometraje")))))</f>
        <v/>
      </c>
      <c r="Q85" s="31" t="n"/>
      <c r="R85" s="32" t="n"/>
      <c r="S85" s="31" t="n"/>
      <c r="T85">
        <f>IF(Unidades!A85="","",Unidades!A85)</f>
        <v/>
      </c>
      <c r="U85">
        <f>IF('Configuración'!F85="","",'Configuración'!F85)</f>
        <v/>
      </c>
    </row>
    <row r="86" ht="23" customHeight="1">
      <c r="A86" s="27" t="n"/>
      <c r="B86" s="27" t="n"/>
      <c r="C86" s="31" t="n"/>
      <c r="D86" s="27" t="n"/>
      <c r="E86" s="32" t="n"/>
      <c r="F86" s="33" t="n"/>
      <c r="G86" s="34" t="n"/>
      <c r="H86" s="33" t="n"/>
      <c r="I86" s="35">
        <f>IF(OR(D86="Fecha",D86="Ambos"),IF(OR(E86="",G86=""),"",EDATE(E86,G86)),"")</f>
        <v/>
      </c>
      <c r="J86" s="36">
        <f>IF(OR(D86="Kilometraje",D86="Ambos"),IF(OR(F86="",H86=""),"",F86+H86),"")</f>
        <v/>
      </c>
      <c r="K86" s="36">
        <f>IF(B86="","",IFERROR(INDEX(Unidades!$F$2:$F$151,MATCH(B86,Unidades!$A$2:$A$151,0)),""))</f>
        <v/>
      </c>
      <c r="L86" s="35">
        <f>IF(B86="","",IFERROR(INDEX(Unidades!$G$2:$G$151,MATCH(B86,Unidades!$A$2:$A$151,0)),""))</f>
        <v/>
      </c>
      <c r="M86" s="37">
        <f>IF(I86="","",I86-'Configuración'!$B$2)</f>
        <v/>
      </c>
      <c r="N86" s="36">
        <f>IF(OR(J86="",K86=""),"",J86-K86)</f>
        <v/>
      </c>
      <c r="O86" s="22">
        <f>IF(OR(B86="",C86="",D86=""),"",IF(OR(AND(OR(D86="Fecha",D86="Ambos"),I86=""),AND(OR(D86="Kilometraje",D86="Ambos"),OR(J86="",K86=""))),"Incompleto",IF(OR(AND(I86&lt;&gt;"",I86&lt;='Configuración'!$B$2),AND(J86&lt;&gt;"",J86&lt;=K86)),"Vencido",IF(OR(AND(I86&lt;&gt;"",I86&lt;='Configuración'!$B$2+'Configuración'!$B$3),AND(J86&lt;&gt;"",J86&lt;=K86+'Configuración'!$B$4)),"Próximo","Vigente"))))</f>
        <v/>
      </c>
      <c r="P86" s="38">
        <f>IF(O86="","",IF(O86="Incompleto","Faltan datos",IF(O86="Vigente","Sin alerta",IF(AND(I86&lt;&gt;"",J86&lt;&gt;"",I86&lt;='Configuración'!$B$2+IF(O86="Próximo",'Configuración'!$B$3,0),J86&lt;=K86+IF(O86="Próximo",'Configuración'!$B$4,0)),"Fecha y kilometraje",IF(AND(I86&lt;&gt;"",I86&lt;='Configuración'!$B$2+IF(O86="Próximo",'Configuración'!$B$3,0)),"Fecha","Kilometraje")))))</f>
        <v/>
      </c>
      <c r="Q86" s="31" t="n"/>
      <c r="R86" s="32" t="n"/>
      <c r="S86" s="31" t="n"/>
      <c r="T86">
        <f>IF(Unidades!A86="","",Unidades!A86)</f>
        <v/>
      </c>
      <c r="U86">
        <f>IF('Configuración'!F86="","",'Configuración'!F86)</f>
        <v/>
      </c>
    </row>
    <row r="87" ht="23" customHeight="1">
      <c r="A87" s="27" t="n"/>
      <c r="B87" s="27" t="n"/>
      <c r="C87" s="31" t="n"/>
      <c r="D87" s="27" t="n"/>
      <c r="E87" s="32" t="n"/>
      <c r="F87" s="33" t="n"/>
      <c r="G87" s="34" t="n"/>
      <c r="H87" s="33" t="n"/>
      <c r="I87" s="39">
        <f>IF(OR(D87="Fecha",D87="Ambos"),IF(OR(E87="",G87=""),"",EDATE(E87,G87)),"")</f>
        <v/>
      </c>
      <c r="J87" s="40">
        <f>IF(OR(D87="Kilometraje",D87="Ambos"),IF(OR(F87="",H87=""),"",F87+H87),"")</f>
        <v/>
      </c>
      <c r="K87" s="40">
        <f>IF(B87="","",IFERROR(INDEX(Unidades!$F$2:$F$151,MATCH(B87,Unidades!$A$2:$A$151,0)),""))</f>
        <v/>
      </c>
      <c r="L87" s="39">
        <f>IF(B87="","",IFERROR(INDEX(Unidades!$G$2:$G$151,MATCH(B87,Unidades!$A$2:$A$151,0)),""))</f>
        <v/>
      </c>
      <c r="M87" s="41">
        <f>IF(I87="","",I87-'Configuración'!$B$2)</f>
        <v/>
      </c>
      <c r="N87" s="40">
        <f>IF(OR(J87="",K87=""),"",J87-K87)</f>
        <v/>
      </c>
      <c r="O87" s="24">
        <f>IF(OR(B87="",C87="",D87=""),"",IF(OR(AND(OR(D87="Fecha",D87="Ambos"),I87=""),AND(OR(D87="Kilometraje",D87="Ambos"),OR(J87="",K87=""))),"Incompleto",IF(OR(AND(I87&lt;&gt;"",I87&lt;='Configuración'!$B$2),AND(J87&lt;&gt;"",J87&lt;=K87)),"Vencido",IF(OR(AND(I87&lt;&gt;"",I87&lt;='Configuración'!$B$2+'Configuración'!$B$3),AND(J87&lt;&gt;"",J87&lt;=K87+'Configuración'!$B$4)),"Próximo","Vigente"))))</f>
        <v/>
      </c>
      <c r="P87" s="42">
        <f>IF(O87="","",IF(O87="Incompleto","Faltan datos",IF(O87="Vigente","Sin alerta",IF(AND(I87&lt;&gt;"",J87&lt;&gt;"",I87&lt;='Configuración'!$B$2+IF(O87="Próximo",'Configuración'!$B$3,0),J87&lt;=K87+IF(O87="Próximo",'Configuración'!$B$4,0)),"Fecha y kilometraje",IF(AND(I87&lt;&gt;"",I87&lt;='Configuración'!$B$2+IF(O87="Próximo",'Configuración'!$B$3,0)),"Fecha","Kilometraje")))))</f>
        <v/>
      </c>
      <c r="Q87" s="31" t="n"/>
      <c r="R87" s="32" t="n"/>
      <c r="S87" s="31" t="n"/>
      <c r="T87">
        <f>IF(Unidades!A87="","",Unidades!A87)</f>
        <v/>
      </c>
      <c r="U87">
        <f>IF('Configuración'!F87="","",'Configuración'!F87)</f>
        <v/>
      </c>
    </row>
    <row r="88" ht="23" customHeight="1">
      <c r="A88" s="27" t="n"/>
      <c r="B88" s="27" t="n"/>
      <c r="C88" s="31" t="n"/>
      <c r="D88" s="27" t="n"/>
      <c r="E88" s="32" t="n"/>
      <c r="F88" s="33" t="n"/>
      <c r="G88" s="34" t="n"/>
      <c r="H88" s="33" t="n"/>
      <c r="I88" s="35">
        <f>IF(OR(D88="Fecha",D88="Ambos"),IF(OR(E88="",G88=""),"",EDATE(E88,G88)),"")</f>
        <v/>
      </c>
      <c r="J88" s="36">
        <f>IF(OR(D88="Kilometraje",D88="Ambos"),IF(OR(F88="",H88=""),"",F88+H88),"")</f>
        <v/>
      </c>
      <c r="K88" s="36">
        <f>IF(B88="","",IFERROR(INDEX(Unidades!$F$2:$F$151,MATCH(B88,Unidades!$A$2:$A$151,0)),""))</f>
        <v/>
      </c>
      <c r="L88" s="35">
        <f>IF(B88="","",IFERROR(INDEX(Unidades!$G$2:$G$151,MATCH(B88,Unidades!$A$2:$A$151,0)),""))</f>
        <v/>
      </c>
      <c r="M88" s="37">
        <f>IF(I88="","",I88-'Configuración'!$B$2)</f>
        <v/>
      </c>
      <c r="N88" s="36">
        <f>IF(OR(J88="",K88=""),"",J88-K88)</f>
        <v/>
      </c>
      <c r="O88" s="22">
        <f>IF(OR(B88="",C88="",D88=""),"",IF(OR(AND(OR(D88="Fecha",D88="Ambos"),I88=""),AND(OR(D88="Kilometraje",D88="Ambos"),OR(J88="",K88=""))),"Incompleto",IF(OR(AND(I88&lt;&gt;"",I88&lt;='Configuración'!$B$2),AND(J88&lt;&gt;"",J88&lt;=K88)),"Vencido",IF(OR(AND(I88&lt;&gt;"",I88&lt;='Configuración'!$B$2+'Configuración'!$B$3),AND(J88&lt;&gt;"",J88&lt;=K88+'Configuración'!$B$4)),"Próximo","Vigente"))))</f>
        <v/>
      </c>
      <c r="P88" s="38">
        <f>IF(O88="","",IF(O88="Incompleto","Faltan datos",IF(O88="Vigente","Sin alerta",IF(AND(I88&lt;&gt;"",J88&lt;&gt;"",I88&lt;='Configuración'!$B$2+IF(O88="Próximo",'Configuración'!$B$3,0),J88&lt;=K88+IF(O88="Próximo",'Configuración'!$B$4,0)),"Fecha y kilometraje",IF(AND(I88&lt;&gt;"",I88&lt;='Configuración'!$B$2+IF(O88="Próximo",'Configuración'!$B$3,0)),"Fecha","Kilometraje")))))</f>
        <v/>
      </c>
      <c r="Q88" s="31" t="n"/>
      <c r="R88" s="32" t="n"/>
      <c r="S88" s="31" t="n"/>
      <c r="T88">
        <f>IF(Unidades!A88="","",Unidades!A88)</f>
        <v/>
      </c>
      <c r="U88">
        <f>IF('Configuración'!F88="","",'Configuración'!F88)</f>
        <v/>
      </c>
    </row>
    <row r="89" ht="23" customHeight="1">
      <c r="A89" s="27" t="n"/>
      <c r="B89" s="27" t="n"/>
      <c r="C89" s="31" t="n"/>
      <c r="D89" s="27" t="n"/>
      <c r="E89" s="32" t="n"/>
      <c r="F89" s="33" t="n"/>
      <c r="G89" s="34" t="n"/>
      <c r="H89" s="33" t="n"/>
      <c r="I89" s="39">
        <f>IF(OR(D89="Fecha",D89="Ambos"),IF(OR(E89="",G89=""),"",EDATE(E89,G89)),"")</f>
        <v/>
      </c>
      <c r="J89" s="40">
        <f>IF(OR(D89="Kilometraje",D89="Ambos"),IF(OR(F89="",H89=""),"",F89+H89),"")</f>
        <v/>
      </c>
      <c r="K89" s="40">
        <f>IF(B89="","",IFERROR(INDEX(Unidades!$F$2:$F$151,MATCH(B89,Unidades!$A$2:$A$151,0)),""))</f>
        <v/>
      </c>
      <c r="L89" s="39">
        <f>IF(B89="","",IFERROR(INDEX(Unidades!$G$2:$G$151,MATCH(B89,Unidades!$A$2:$A$151,0)),""))</f>
        <v/>
      </c>
      <c r="M89" s="41">
        <f>IF(I89="","",I89-'Configuración'!$B$2)</f>
        <v/>
      </c>
      <c r="N89" s="40">
        <f>IF(OR(J89="",K89=""),"",J89-K89)</f>
        <v/>
      </c>
      <c r="O89" s="24">
        <f>IF(OR(B89="",C89="",D89=""),"",IF(OR(AND(OR(D89="Fecha",D89="Ambos"),I89=""),AND(OR(D89="Kilometraje",D89="Ambos"),OR(J89="",K89=""))),"Incompleto",IF(OR(AND(I89&lt;&gt;"",I89&lt;='Configuración'!$B$2),AND(J89&lt;&gt;"",J89&lt;=K89)),"Vencido",IF(OR(AND(I89&lt;&gt;"",I89&lt;='Configuración'!$B$2+'Configuración'!$B$3),AND(J89&lt;&gt;"",J89&lt;=K89+'Configuración'!$B$4)),"Próximo","Vigente"))))</f>
        <v/>
      </c>
      <c r="P89" s="42">
        <f>IF(O89="","",IF(O89="Incompleto","Faltan datos",IF(O89="Vigente","Sin alerta",IF(AND(I89&lt;&gt;"",J89&lt;&gt;"",I89&lt;='Configuración'!$B$2+IF(O89="Próximo",'Configuración'!$B$3,0),J89&lt;=K89+IF(O89="Próximo",'Configuración'!$B$4,0)),"Fecha y kilometraje",IF(AND(I89&lt;&gt;"",I89&lt;='Configuración'!$B$2+IF(O89="Próximo",'Configuración'!$B$3,0)),"Fecha","Kilometraje")))))</f>
        <v/>
      </c>
      <c r="Q89" s="31" t="n"/>
      <c r="R89" s="32" t="n"/>
      <c r="S89" s="31" t="n"/>
      <c r="T89">
        <f>IF(Unidades!A89="","",Unidades!A89)</f>
        <v/>
      </c>
      <c r="U89">
        <f>IF('Configuración'!F89="","",'Configuración'!F89)</f>
        <v/>
      </c>
    </row>
    <row r="90" ht="23" customHeight="1">
      <c r="A90" s="27" t="n"/>
      <c r="B90" s="27" t="n"/>
      <c r="C90" s="31" t="n"/>
      <c r="D90" s="27" t="n"/>
      <c r="E90" s="32" t="n"/>
      <c r="F90" s="33" t="n"/>
      <c r="G90" s="34" t="n"/>
      <c r="H90" s="33" t="n"/>
      <c r="I90" s="35">
        <f>IF(OR(D90="Fecha",D90="Ambos"),IF(OR(E90="",G90=""),"",EDATE(E90,G90)),"")</f>
        <v/>
      </c>
      <c r="J90" s="36">
        <f>IF(OR(D90="Kilometraje",D90="Ambos"),IF(OR(F90="",H90=""),"",F90+H90),"")</f>
        <v/>
      </c>
      <c r="K90" s="36">
        <f>IF(B90="","",IFERROR(INDEX(Unidades!$F$2:$F$151,MATCH(B90,Unidades!$A$2:$A$151,0)),""))</f>
        <v/>
      </c>
      <c r="L90" s="35">
        <f>IF(B90="","",IFERROR(INDEX(Unidades!$G$2:$G$151,MATCH(B90,Unidades!$A$2:$A$151,0)),""))</f>
        <v/>
      </c>
      <c r="M90" s="37">
        <f>IF(I90="","",I90-'Configuración'!$B$2)</f>
        <v/>
      </c>
      <c r="N90" s="36">
        <f>IF(OR(J90="",K90=""),"",J90-K90)</f>
        <v/>
      </c>
      <c r="O90" s="22">
        <f>IF(OR(B90="",C90="",D90=""),"",IF(OR(AND(OR(D90="Fecha",D90="Ambos"),I90=""),AND(OR(D90="Kilometraje",D90="Ambos"),OR(J90="",K90=""))),"Incompleto",IF(OR(AND(I90&lt;&gt;"",I90&lt;='Configuración'!$B$2),AND(J90&lt;&gt;"",J90&lt;=K90)),"Vencido",IF(OR(AND(I90&lt;&gt;"",I90&lt;='Configuración'!$B$2+'Configuración'!$B$3),AND(J90&lt;&gt;"",J90&lt;=K90+'Configuración'!$B$4)),"Próximo","Vigente"))))</f>
        <v/>
      </c>
      <c r="P90" s="38">
        <f>IF(O90="","",IF(O90="Incompleto","Faltan datos",IF(O90="Vigente","Sin alerta",IF(AND(I90&lt;&gt;"",J90&lt;&gt;"",I90&lt;='Configuración'!$B$2+IF(O90="Próximo",'Configuración'!$B$3,0),J90&lt;=K90+IF(O90="Próximo",'Configuración'!$B$4,0)),"Fecha y kilometraje",IF(AND(I90&lt;&gt;"",I90&lt;='Configuración'!$B$2+IF(O90="Próximo",'Configuración'!$B$3,0)),"Fecha","Kilometraje")))))</f>
        <v/>
      </c>
      <c r="Q90" s="31" t="n"/>
      <c r="R90" s="32" t="n"/>
      <c r="S90" s="31" t="n"/>
      <c r="T90">
        <f>IF(Unidades!A90="","",Unidades!A90)</f>
        <v/>
      </c>
      <c r="U90">
        <f>IF('Configuración'!F90="","",'Configuración'!F90)</f>
        <v/>
      </c>
    </row>
    <row r="91" ht="23" customHeight="1">
      <c r="A91" s="27" t="n"/>
      <c r="B91" s="27" t="n"/>
      <c r="C91" s="31" t="n"/>
      <c r="D91" s="27" t="n"/>
      <c r="E91" s="32" t="n"/>
      <c r="F91" s="33" t="n"/>
      <c r="G91" s="34" t="n"/>
      <c r="H91" s="33" t="n"/>
      <c r="I91" s="39">
        <f>IF(OR(D91="Fecha",D91="Ambos"),IF(OR(E91="",G91=""),"",EDATE(E91,G91)),"")</f>
        <v/>
      </c>
      <c r="J91" s="40">
        <f>IF(OR(D91="Kilometraje",D91="Ambos"),IF(OR(F91="",H91=""),"",F91+H91),"")</f>
        <v/>
      </c>
      <c r="K91" s="40">
        <f>IF(B91="","",IFERROR(INDEX(Unidades!$F$2:$F$151,MATCH(B91,Unidades!$A$2:$A$151,0)),""))</f>
        <v/>
      </c>
      <c r="L91" s="39">
        <f>IF(B91="","",IFERROR(INDEX(Unidades!$G$2:$G$151,MATCH(B91,Unidades!$A$2:$A$151,0)),""))</f>
        <v/>
      </c>
      <c r="M91" s="41">
        <f>IF(I91="","",I91-'Configuración'!$B$2)</f>
        <v/>
      </c>
      <c r="N91" s="40">
        <f>IF(OR(J91="",K91=""),"",J91-K91)</f>
        <v/>
      </c>
      <c r="O91" s="24">
        <f>IF(OR(B91="",C91="",D91=""),"",IF(OR(AND(OR(D91="Fecha",D91="Ambos"),I91=""),AND(OR(D91="Kilometraje",D91="Ambos"),OR(J91="",K91=""))),"Incompleto",IF(OR(AND(I91&lt;&gt;"",I91&lt;='Configuración'!$B$2),AND(J91&lt;&gt;"",J91&lt;=K91)),"Vencido",IF(OR(AND(I91&lt;&gt;"",I91&lt;='Configuración'!$B$2+'Configuración'!$B$3),AND(J91&lt;&gt;"",J91&lt;=K91+'Configuración'!$B$4)),"Próximo","Vigente"))))</f>
        <v/>
      </c>
      <c r="P91" s="42">
        <f>IF(O91="","",IF(O91="Incompleto","Faltan datos",IF(O91="Vigente","Sin alerta",IF(AND(I91&lt;&gt;"",J91&lt;&gt;"",I91&lt;='Configuración'!$B$2+IF(O91="Próximo",'Configuración'!$B$3,0),J91&lt;=K91+IF(O91="Próximo",'Configuración'!$B$4,0)),"Fecha y kilometraje",IF(AND(I91&lt;&gt;"",I91&lt;='Configuración'!$B$2+IF(O91="Próximo",'Configuración'!$B$3,0)),"Fecha","Kilometraje")))))</f>
        <v/>
      </c>
      <c r="Q91" s="31" t="n"/>
      <c r="R91" s="32" t="n"/>
      <c r="S91" s="31" t="n"/>
      <c r="T91">
        <f>IF(Unidades!A91="","",Unidades!A91)</f>
        <v/>
      </c>
      <c r="U91">
        <f>IF('Configuración'!F91="","",'Configuración'!F91)</f>
        <v/>
      </c>
    </row>
    <row r="92" ht="23" customHeight="1">
      <c r="A92" s="27" t="n"/>
      <c r="B92" s="27" t="n"/>
      <c r="C92" s="31" t="n"/>
      <c r="D92" s="27" t="n"/>
      <c r="E92" s="32" t="n"/>
      <c r="F92" s="33" t="n"/>
      <c r="G92" s="34" t="n"/>
      <c r="H92" s="33" t="n"/>
      <c r="I92" s="35">
        <f>IF(OR(D92="Fecha",D92="Ambos"),IF(OR(E92="",G92=""),"",EDATE(E92,G92)),"")</f>
        <v/>
      </c>
      <c r="J92" s="36">
        <f>IF(OR(D92="Kilometraje",D92="Ambos"),IF(OR(F92="",H92=""),"",F92+H92),"")</f>
        <v/>
      </c>
      <c r="K92" s="36">
        <f>IF(B92="","",IFERROR(INDEX(Unidades!$F$2:$F$151,MATCH(B92,Unidades!$A$2:$A$151,0)),""))</f>
        <v/>
      </c>
      <c r="L92" s="35">
        <f>IF(B92="","",IFERROR(INDEX(Unidades!$G$2:$G$151,MATCH(B92,Unidades!$A$2:$A$151,0)),""))</f>
        <v/>
      </c>
      <c r="M92" s="37">
        <f>IF(I92="","",I92-'Configuración'!$B$2)</f>
        <v/>
      </c>
      <c r="N92" s="36">
        <f>IF(OR(J92="",K92=""),"",J92-K92)</f>
        <v/>
      </c>
      <c r="O92" s="22">
        <f>IF(OR(B92="",C92="",D92=""),"",IF(OR(AND(OR(D92="Fecha",D92="Ambos"),I92=""),AND(OR(D92="Kilometraje",D92="Ambos"),OR(J92="",K92=""))),"Incompleto",IF(OR(AND(I92&lt;&gt;"",I92&lt;='Configuración'!$B$2),AND(J92&lt;&gt;"",J92&lt;=K92)),"Vencido",IF(OR(AND(I92&lt;&gt;"",I92&lt;='Configuración'!$B$2+'Configuración'!$B$3),AND(J92&lt;&gt;"",J92&lt;=K92+'Configuración'!$B$4)),"Próximo","Vigente"))))</f>
        <v/>
      </c>
      <c r="P92" s="38">
        <f>IF(O92="","",IF(O92="Incompleto","Faltan datos",IF(O92="Vigente","Sin alerta",IF(AND(I92&lt;&gt;"",J92&lt;&gt;"",I92&lt;='Configuración'!$B$2+IF(O92="Próximo",'Configuración'!$B$3,0),J92&lt;=K92+IF(O92="Próximo",'Configuración'!$B$4,0)),"Fecha y kilometraje",IF(AND(I92&lt;&gt;"",I92&lt;='Configuración'!$B$2+IF(O92="Próximo",'Configuración'!$B$3,0)),"Fecha","Kilometraje")))))</f>
        <v/>
      </c>
      <c r="Q92" s="31" t="n"/>
      <c r="R92" s="32" t="n"/>
      <c r="S92" s="31" t="n"/>
      <c r="T92">
        <f>IF(Unidades!A92="","",Unidades!A92)</f>
        <v/>
      </c>
      <c r="U92">
        <f>IF('Configuración'!F92="","",'Configuración'!F92)</f>
        <v/>
      </c>
    </row>
    <row r="93" ht="23" customHeight="1">
      <c r="A93" s="27" t="n"/>
      <c r="B93" s="27" t="n"/>
      <c r="C93" s="31" t="n"/>
      <c r="D93" s="27" t="n"/>
      <c r="E93" s="32" t="n"/>
      <c r="F93" s="33" t="n"/>
      <c r="G93" s="34" t="n"/>
      <c r="H93" s="33" t="n"/>
      <c r="I93" s="39">
        <f>IF(OR(D93="Fecha",D93="Ambos"),IF(OR(E93="",G93=""),"",EDATE(E93,G93)),"")</f>
        <v/>
      </c>
      <c r="J93" s="40">
        <f>IF(OR(D93="Kilometraje",D93="Ambos"),IF(OR(F93="",H93=""),"",F93+H93),"")</f>
        <v/>
      </c>
      <c r="K93" s="40">
        <f>IF(B93="","",IFERROR(INDEX(Unidades!$F$2:$F$151,MATCH(B93,Unidades!$A$2:$A$151,0)),""))</f>
        <v/>
      </c>
      <c r="L93" s="39">
        <f>IF(B93="","",IFERROR(INDEX(Unidades!$G$2:$G$151,MATCH(B93,Unidades!$A$2:$A$151,0)),""))</f>
        <v/>
      </c>
      <c r="M93" s="41">
        <f>IF(I93="","",I93-'Configuración'!$B$2)</f>
        <v/>
      </c>
      <c r="N93" s="40">
        <f>IF(OR(J93="",K93=""),"",J93-K93)</f>
        <v/>
      </c>
      <c r="O93" s="24">
        <f>IF(OR(B93="",C93="",D93=""),"",IF(OR(AND(OR(D93="Fecha",D93="Ambos"),I93=""),AND(OR(D93="Kilometraje",D93="Ambos"),OR(J93="",K93=""))),"Incompleto",IF(OR(AND(I93&lt;&gt;"",I93&lt;='Configuración'!$B$2),AND(J93&lt;&gt;"",J93&lt;=K93)),"Vencido",IF(OR(AND(I93&lt;&gt;"",I93&lt;='Configuración'!$B$2+'Configuración'!$B$3),AND(J93&lt;&gt;"",J93&lt;=K93+'Configuración'!$B$4)),"Próximo","Vigente"))))</f>
        <v/>
      </c>
      <c r="P93" s="42">
        <f>IF(O93="","",IF(O93="Incompleto","Faltan datos",IF(O93="Vigente","Sin alerta",IF(AND(I93&lt;&gt;"",J93&lt;&gt;"",I93&lt;='Configuración'!$B$2+IF(O93="Próximo",'Configuración'!$B$3,0),J93&lt;=K93+IF(O93="Próximo",'Configuración'!$B$4,0)),"Fecha y kilometraje",IF(AND(I93&lt;&gt;"",I93&lt;='Configuración'!$B$2+IF(O93="Próximo",'Configuración'!$B$3,0)),"Fecha","Kilometraje")))))</f>
        <v/>
      </c>
      <c r="Q93" s="31" t="n"/>
      <c r="R93" s="32" t="n"/>
      <c r="S93" s="31" t="n"/>
      <c r="T93">
        <f>IF(Unidades!A93="","",Unidades!A93)</f>
        <v/>
      </c>
      <c r="U93">
        <f>IF('Configuración'!F93="","",'Configuración'!F93)</f>
        <v/>
      </c>
    </row>
    <row r="94" ht="23" customHeight="1">
      <c r="A94" s="27" t="n"/>
      <c r="B94" s="27" t="n"/>
      <c r="C94" s="31" t="n"/>
      <c r="D94" s="27" t="n"/>
      <c r="E94" s="32" t="n"/>
      <c r="F94" s="33" t="n"/>
      <c r="G94" s="34" t="n"/>
      <c r="H94" s="33" t="n"/>
      <c r="I94" s="35">
        <f>IF(OR(D94="Fecha",D94="Ambos"),IF(OR(E94="",G94=""),"",EDATE(E94,G94)),"")</f>
        <v/>
      </c>
      <c r="J94" s="36">
        <f>IF(OR(D94="Kilometraje",D94="Ambos"),IF(OR(F94="",H94=""),"",F94+H94),"")</f>
        <v/>
      </c>
      <c r="K94" s="36">
        <f>IF(B94="","",IFERROR(INDEX(Unidades!$F$2:$F$151,MATCH(B94,Unidades!$A$2:$A$151,0)),""))</f>
        <v/>
      </c>
      <c r="L94" s="35">
        <f>IF(B94="","",IFERROR(INDEX(Unidades!$G$2:$G$151,MATCH(B94,Unidades!$A$2:$A$151,0)),""))</f>
        <v/>
      </c>
      <c r="M94" s="37">
        <f>IF(I94="","",I94-'Configuración'!$B$2)</f>
        <v/>
      </c>
      <c r="N94" s="36">
        <f>IF(OR(J94="",K94=""),"",J94-K94)</f>
        <v/>
      </c>
      <c r="O94" s="22">
        <f>IF(OR(B94="",C94="",D94=""),"",IF(OR(AND(OR(D94="Fecha",D94="Ambos"),I94=""),AND(OR(D94="Kilometraje",D94="Ambos"),OR(J94="",K94=""))),"Incompleto",IF(OR(AND(I94&lt;&gt;"",I94&lt;='Configuración'!$B$2),AND(J94&lt;&gt;"",J94&lt;=K94)),"Vencido",IF(OR(AND(I94&lt;&gt;"",I94&lt;='Configuración'!$B$2+'Configuración'!$B$3),AND(J94&lt;&gt;"",J94&lt;=K94+'Configuración'!$B$4)),"Próximo","Vigente"))))</f>
        <v/>
      </c>
      <c r="P94" s="38">
        <f>IF(O94="","",IF(O94="Incompleto","Faltan datos",IF(O94="Vigente","Sin alerta",IF(AND(I94&lt;&gt;"",J94&lt;&gt;"",I94&lt;='Configuración'!$B$2+IF(O94="Próximo",'Configuración'!$B$3,0),J94&lt;=K94+IF(O94="Próximo",'Configuración'!$B$4,0)),"Fecha y kilometraje",IF(AND(I94&lt;&gt;"",I94&lt;='Configuración'!$B$2+IF(O94="Próximo",'Configuración'!$B$3,0)),"Fecha","Kilometraje")))))</f>
        <v/>
      </c>
      <c r="Q94" s="31" t="n"/>
      <c r="R94" s="32" t="n"/>
      <c r="S94" s="31" t="n"/>
      <c r="T94">
        <f>IF(Unidades!A94="","",Unidades!A94)</f>
        <v/>
      </c>
      <c r="U94">
        <f>IF('Configuración'!F94="","",'Configuración'!F94)</f>
        <v/>
      </c>
    </row>
    <row r="95" ht="23" customHeight="1">
      <c r="A95" s="27" t="n"/>
      <c r="B95" s="27" t="n"/>
      <c r="C95" s="31" t="n"/>
      <c r="D95" s="27" t="n"/>
      <c r="E95" s="32" t="n"/>
      <c r="F95" s="33" t="n"/>
      <c r="G95" s="34" t="n"/>
      <c r="H95" s="33" t="n"/>
      <c r="I95" s="39">
        <f>IF(OR(D95="Fecha",D95="Ambos"),IF(OR(E95="",G95=""),"",EDATE(E95,G95)),"")</f>
        <v/>
      </c>
      <c r="J95" s="40">
        <f>IF(OR(D95="Kilometraje",D95="Ambos"),IF(OR(F95="",H95=""),"",F95+H95),"")</f>
        <v/>
      </c>
      <c r="K95" s="40">
        <f>IF(B95="","",IFERROR(INDEX(Unidades!$F$2:$F$151,MATCH(B95,Unidades!$A$2:$A$151,0)),""))</f>
        <v/>
      </c>
      <c r="L95" s="39">
        <f>IF(B95="","",IFERROR(INDEX(Unidades!$G$2:$G$151,MATCH(B95,Unidades!$A$2:$A$151,0)),""))</f>
        <v/>
      </c>
      <c r="M95" s="41">
        <f>IF(I95="","",I95-'Configuración'!$B$2)</f>
        <v/>
      </c>
      <c r="N95" s="40">
        <f>IF(OR(J95="",K95=""),"",J95-K95)</f>
        <v/>
      </c>
      <c r="O95" s="24">
        <f>IF(OR(B95="",C95="",D95=""),"",IF(OR(AND(OR(D95="Fecha",D95="Ambos"),I95=""),AND(OR(D95="Kilometraje",D95="Ambos"),OR(J95="",K95=""))),"Incompleto",IF(OR(AND(I95&lt;&gt;"",I95&lt;='Configuración'!$B$2),AND(J95&lt;&gt;"",J95&lt;=K95)),"Vencido",IF(OR(AND(I95&lt;&gt;"",I95&lt;='Configuración'!$B$2+'Configuración'!$B$3),AND(J95&lt;&gt;"",J95&lt;=K95+'Configuración'!$B$4)),"Próximo","Vigente"))))</f>
        <v/>
      </c>
      <c r="P95" s="42">
        <f>IF(O95="","",IF(O95="Incompleto","Faltan datos",IF(O95="Vigente","Sin alerta",IF(AND(I95&lt;&gt;"",J95&lt;&gt;"",I95&lt;='Configuración'!$B$2+IF(O95="Próximo",'Configuración'!$B$3,0),J95&lt;=K95+IF(O95="Próximo",'Configuración'!$B$4,0)),"Fecha y kilometraje",IF(AND(I95&lt;&gt;"",I95&lt;='Configuración'!$B$2+IF(O95="Próximo",'Configuración'!$B$3,0)),"Fecha","Kilometraje")))))</f>
        <v/>
      </c>
      <c r="Q95" s="31" t="n"/>
      <c r="R95" s="32" t="n"/>
      <c r="S95" s="31" t="n"/>
      <c r="T95">
        <f>IF(Unidades!A95="","",Unidades!A95)</f>
        <v/>
      </c>
      <c r="U95">
        <f>IF('Configuración'!F95="","",'Configuración'!F95)</f>
        <v/>
      </c>
    </row>
    <row r="96" ht="23" customHeight="1">
      <c r="A96" s="27" t="n"/>
      <c r="B96" s="27" t="n"/>
      <c r="C96" s="31" t="n"/>
      <c r="D96" s="27" t="n"/>
      <c r="E96" s="32" t="n"/>
      <c r="F96" s="33" t="n"/>
      <c r="G96" s="34" t="n"/>
      <c r="H96" s="33" t="n"/>
      <c r="I96" s="35">
        <f>IF(OR(D96="Fecha",D96="Ambos"),IF(OR(E96="",G96=""),"",EDATE(E96,G96)),"")</f>
        <v/>
      </c>
      <c r="J96" s="36">
        <f>IF(OR(D96="Kilometraje",D96="Ambos"),IF(OR(F96="",H96=""),"",F96+H96),"")</f>
        <v/>
      </c>
      <c r="K96" s="36">
        <f>IF(B96="","",IFERROR(INDEX(Unidades!$F$2:$F$151,MATCH(B96,Unidades!$A$2:$A$151,0)),""))</f>
        <v/>
      </c>
      <c r="L96" s="35">
        <f>IF(B96="","",IFERROR(INDEX(Unidades!$G$2:$G$151,MATCH(B96,Unidades!$A$2:$A$151,0)),""))</f>
        <v/>
      </c>
      <c r="M96" s="37">
        <f>IF(I96="","",I96-'Configuración'!$B$2)</f>
        <v/>
      </c>
      <c r="N96" s="36">
        <f>IF(OR(J96="",K96=""),"",J96-K96)</f>
        <v/>
      </c>
      <c r="O96" s="22">
        <f>IF(OR(B96="",C96="",D96=""),"",IF(OR(AND(OR(D96="Fecha",D96="Ambos"),I96=""),AND(OR(D96="Kilometraje",D96="Ambos"),OR(J96="",K96=""))),"Incompleto",IF(OR(AND(I96&lt;&gt;"",I96&lt;='Configuración'!$B$2),AND(J96&lt;&gt;"",J96&lt;=K96)),"Vencido",IF(OR(AND(I96&lt;&gt;"",I96&lt;='Configuración'!$B$2+'Configuración'!$B$3),AND(J96&lt;&gt;"",J96&lt;=K96+'Configuración'!$B$4)),"Próximo","Vigente"))))</f>
        <v/>
      </c>
      <c r="P96" s="38">
        <f>IF(O96="","",IF(O96="Incompleto","Faltan datos",IF(O96="Vigente","Sin alerta",IF(AND(I96&lt;&gt;"",J96&lt;&gt;"",I96&lt;='Configuración'!$B$2+IF(O96="Próximo",'Configuración'!$B$3,0),J96&lt;=K96+IF(O96="Próximo",'Configuración'!$B$4,0)),"Fecha y kilometraje",IF(AND(I96&lt;&gt;"",I96&lt;='Configuración'!$B$2+IF(O96="Próximo",'Configuración'!$B$3,0)),"Fecha","Kilometraje")))))</f>
        <v/>
      </c>
      <c r="Q96" s="31" t="n"/>
      <c r="R96" s="32" t="n"/>
      <c r="S96" s="31" t="n"/>
      <c r="T96">
        <f>IF(Unidades!A96="","",Unidades!A96)</f>
        <v/>
      </c>
      <c r="U96">
        <f>IF('Configuración'!F96="","",'Configuración'!F96)</f>
        <v/>
      </c>
    </row>
    <row r="97" ht="23" customHeight="1">
      <c r="A97" s="27" t="n"/>
      <c r="B97" s="27" t="n"/>
      <c r="C97" s="31" t="n"/>
      <c r="D97" s="27" t="n"/>
      <c r="E97" s="32" t="n"/>
      <c r="F97" s="33" t="n"/>
      <c r="G97" s="34" t="n"/>
      <c r="H97" s="33" t="n"/>
      <c r="I97" s="39">
        <f>IF(OR(D97="Fecha",D97="Ambos"),IF(OR(E97="",G97=""),"",EDATE(E97,G97)),"")</f>
        <v/>
      </c>
      <c r="J97" s="40">
        <f>IF(OR(D97="Kilometraje",D97="Ambos"),IF(OR(F97="",H97=""),"",F97+H97),"")</f>
        <v/>
      </c>
      <c r="K97" s="40">
        <f>IF(B97="","",IFERROR(INDEX(Unidades!$F$2:$F$151,MATCH(B97,Unidades!$A$2:$A$151,0)),""))</f>
        <v/>
      </c>
      <c r="L97" s="39">
        <f>IF(B97="","",IFERROR(INDEX(Unidades!$G$2:$G$151,MATCH(B97,Unidades!$A$2:$A$151,0)),""))</f>
        <v/>
      </c>
      <c r="M97" s="41">
        <f>IF(I97="","",I97-'Configuración'!$B$2)</f>
        <v/>
      </c>
      <c r="N97" s="40">
        <f>IF(OR(J97="",K97=""),"",J97-K97)</f>
        <v/>
      </c>
      <c r="O97" s="24">
        <f>IF(OR(B97="",C97="",D97=""),"",IF(OR(AND(OR(D97="Fecha",D97="Ambos"),I97=""),AND(OR(D97="Kilometraje",D97="Ambos"),OR(J97="",K97=""))),"Incompleto",IF(OR(AND(I97&lt;&gt;"",I97&lt;='Configuración'!$B$2),AND(J97&lt;&gt;"",J97&lt;=K97)),"Vencido",IF(OR(AND(I97&lt;&gt;"",I97&lt;='Configuración'!$B$2+'Configuración'!$B$3),AND(J97&lt;&gt;"",J97&lt;=K97+'Configuración'!$B$4)),"Próximo","Vigente"))))</f>
        <v/>
      </c>
      <c r="P97" s="42">
        <f>IF(O97="","",IF(O97="Incompleto","Faltan datos",IF(O97="Vigente","Sin alerta",IF(AND(I97&lt;&gt;"",J97&lt;&gt;"",I97&lt;='Configuración'!$B$2+IF(O97="Próximo",'Configuración'!$B$3,0),J97&lt;=K97+IF(O97="Próximo",'Configuración'!$B$4,0)),"Fecha y kilometraje",IF(AND(I97&lt;&gt;"",I97&lt;='Configuración'!$B$2+IF(O97="Próximo",'Configuración'!$B$3,0)),"Fecha","Kilometraje")))))</f>
        <v/>
      </c>
      <c r="Q97" s="31" t="n"/>
      <c r="R97" s="32" t="n"/>
      <c r="S97" s="31" t="n"/>
      <c r="T97">
        <f>IF(Unidades!A97="","",Unidades!A97)</f>
        <v/>
      </c>
      <c r="U97">
        <f>IF('Configuración'!F97="","",'Configuración'!F97)</f>
        <v/>
      </c>
    </row>
    <row r="98" ht="23" customHeight="1">
      <c r="A98" s="27" t="n"/>
      <c r="B98" s="27" t="n"/>
      <c r="C98" s="31" t="n"/>
      <c r="D98" s="27" t="n"/>
      <c r="E98" s="32" t="n"/>
      <c r="F98" s="33" t="n"/>
      <c r="G98" s="34" t="n"/>
      <c r="H98" s="33" t="n"/>
      <c r="I98" s="35">
        <f>IF(OR(D98="Fecha",D98="Ambos"),IF(OR(E98="",G98=""),"",EDATE(E98,G98)),"")</f>
        <v/>
      </c>
      <c r="J98" s="36">
        <f>IF(OR(D98="Kilometraje",D98="Ambos"),IF(OR(F98="",H98=""),"",F98+H98),"")</f>
        <v/>
      </c>
      <c r="K98" s="36">
        <f>IF(B98="","",IFERROR(INDEX(Unidades!$F$2:$F$151,MATCH(B98,Unidades!$A$2:$A$151,0)),""))</f>
        <v/>
      </c>
      <c r="L98" s="35">
        <f>IF(B98="","",IFERROR(INDEX(Unidades!$G$2:$G$151,MATCH(B98,Unidades!$A$2:$A$151,0)),""))</f>
        <v/>
      </c>
      <c r="M98" s="37">
        <f>IF(I98="","",I98-'Configuración'!$B$2)</f>
        <v/>
      </c>
      <c r="N98" s="36">
        <f>IF(OR(J98="",K98=""),"",J98-K98)</f>
        <v/>
      </c>
      <c r="O98" s="22">
        <f>IF(OR(B98="",C98="",D98=""),"",IF(OR(AND(OR(D98="Fecha",D98="Ambos"),I98=""),AND(OR(D98="Kilometraje",D98="Ambos"),OR(J98="",K98=""))),"Incompleto",IF(OR(AND(I98&lt;&gt;"",I98&lt;='Configuración'!$B$2),AND(J98&lt;&gt;"",J98&lt;=K98)),"Vencido",IF(OR(AND(I98&lt;&gt;"",I98&lt;='Configuración'!$B$2+'Configuración'!$B$3),AND(J98&lt;&gt;"",J98&lt;=K98+'Configuración'!$B$4)),"Próximo","Vigente"))))</f>
        <v/>
      </c>
      <c r="P98" s="38">
        <f>IF(O98="","",IF(O98="Incompleto","Faltan datos",IF(O98="Vigente","Sin alerta",IF(AND(I98&lt;&gt;"",J98&lt;&gt;"",I98&lt;='Configuración'!$B$2+IF(O98="Próximo",'Configuración'!$B$3,0),J98&lt;=K98+IF(O98="Próximo",'Configuración'!$B$4,0)),"Fecha y kilometraje",IF(AND(I98&lt;&gt;"",I98&lt;='Configuración'!$B$2+IF(O98="Próximo",'Configuración'!$B$3,0)),"Fecha","Kilometraje")))))</f>
        <v/>
      </c>
      <c r="Q98" s="31" t="n"/>
      <c r="R98" s="32" t="n"/>
      <c r="S98" s="31" t="n"/>
      <c r="T98">
        <f>IF(Unidades!A98="","",Unidades!A98)</f>
        <v/>
      </c>
      <c r="U98">
        <f>IF('Configuración'!F98="","",'Configuración'!F98)</f>
        <v/>
      </c>
    </row>
    <row r="99" ht="23" customHeight="1">
      <c r="A99" s="27" t="n"/>
      <c r="B99" s="27" t="n"/>
      <c r="C99" s="31" t="n"/>
      <c r="D99" s="27" t="n"/>
      <c r="E99" s="32" t="n"/>
      <c r="F99" s="33" t="n"/>
      <c r="G99" s="34" t="n"/>
      <c r="H99" s="33" t="n"/>
      <c r="I99" s="39">
        <f>IF(OR(D99="Fecha",D99="Ambos"),IF(OR(E99="",G99=""),"",EDATE(E99,G99)),"")</f>
        <v/>
      </c>
      <c r="J99" s="40">
        <f>IF(OR(D99="Kilometraje",D99="Ambos"),IF(OR(F99="",H99=""),"",F99+H99),"")</f>
        <v/>
      </c>
      <c r="K99" s="40">
        <f>IF(B99="","",IFERROR(INDEX(Unidades!$F$2:$F$151,MATCH(B99,Unidades!$A$2:$A$151,0)),""))</f>
        <v/>
      </c>
      <c r="L99" s="39">
        <f>IF(B99="","",IFERROR(INDEX(Unidades!$G$2:$G$151,MATCH(B99,Unidades!$A$2:$A$151,0)),""))</f>
        <v/>
      </c>
      <c r="M99" s="41">
        <f>IF(I99="","",I99-'Configuración'!$B$2)</f>
        <v/>
      </c>
      <c r="N99" s="40">
        <f>IF(OR(J99="",K99=""),"",J99-K99)</f>
        <v/>
      </c>
      <c r="O99" s="24">
        <f>IF(OR(B99="",C99="",D99=""),"",IF(OR(AND(OR(D99="Fecha",D99="Ambos"),I99=""),AND(OR(D99="Kilometraje",D99="Ambos"),OR(J99="",K99=""))),"Incompleto",IF(OR(AND(I99&lt;&gt;"",I99&lt;='Configuración'!$B$2),AND(J99&lt;&gt;"",J99&lt;=K99)),"Vencido",IF(OR(AND(I99&lt;&gt;"",I99&lt;='Configuración'!$B$2+'Configuración'!$B$3),AND(J99&lt;&gt;"",J99&lt;=K99+'Configuración'!$B$4)),"Próximo","Vigente"))))</f>
        <v/>
      </c>
      <c r="P99" s="42">
        <f>IF(O99="","",IF(O99="Incompleto","Faltan datos",IF(O99="Vigente","Sin alerta",IF(AND(I99&lt;&gt;"",J99&lt;&gt;"",I99&lt;='Configuración'!$B$2+IF(O99="Próximo",'Configuración'!$B$3,0),J99&lt;=K99+IF(O99="Próximo",'Configuración'!$B$4,0)),"Fecha y kilometraje",IF(AND(I99&lt;&gt;"",I99&lt;='Configuración'!$B$2+IF(O99="Próximo",'Configuración'!$B$3,0)),"Fecha","Kilometraje")))))</f>
        <v/>
      </c>
      <c r="Q99" s="31" t="n"/>
      <c r="R99" s="32" t="n"/>
      <c r="S99" s="31" t="n"/>
      <c r="T99">
        <f>IF(Unidades!A99="","",Unidades!A99)</f>
        <v/>
      </c>
      <c r="U99">
        <f>IF('Configuración'!F99="","",'Configuración'!F99)</f>
        <v/>
      </c>
    </row>
    <row r="100" ht="23" customHeight="1">
      <c r="A100" s="27" t="n"/>
      <c r="B100" s="27" t="n"/>
      <c r="C100" s="31" t="n"/>
      <c r="D100" s="27" t="n"/>
      <c r="E100" s="32" t="n"/>
      <c r="F100" s="33" t="n"/>
      <c r="G100" s="34" t="n"/>
      <c r="H100" s="33" t="n"/>
      <c r="I100" s="35">
        <f>IF(OR(D100="Fecha",D100="Ambos"),IF(OR(E100="",G100=""),"",EDATE(E100,G100)),"")</f>
        <v/>
      </c>
      <c r="J100" s="36">
        <f>IF(OR(D100="Kilometraje",D100="Ambos"),IF(OR(F100="",H100=""),"",F100+H100),"")</f>
        <v/>
      </c>
      <c r="K100" s="36">
        <f>IF(B100="","",IFERROR(INDEX(Unidades!$F$2:$F$151,MATCH(B100,Unidades!$A$2:$A$151,0)),""))</f>
        <v/>
      </c>
      <c r="L100" s="35">
        <f>IF(B100="","",IFERROR(INDEX(Unidades!$G$2:$G$151,MATCH(B100,Unidades!$A$2:$A$151,0)),""))</f>
        <v/>
      </c>
      <c r="M100" s="37">
        <f>IF(I100="","",I100-'Configuración'!$B$2)</f>
        <v/>
      </c>
      <c r="N100" s="36">
        <f>IF(OR(J100="",K100=""),"",J100-K100)</f>
        <v/>
      </c>
      <c r="O100" s="22">
        <f>IF(OR(B100="",C100="",D100=""),"",IF(OR(AND(OR(D100="Fecha",D100="Ambos"),I100=""),AND(OR(D100="Kilometraje",D100="Ambos"),OR(J100="",K100=""))),"Incompleto",IF(OR(AND(I100&lt;&gt;"",I100&lt;='Configuración'!$B$2),AND(J100&lt;&gt;"",J100&lt;=K100)),"Vencido",IF(OR(AND(I100&lt;&gt;"",I100&lt;='Configuración'!$B$2+'Configuración'!$B$3),AND(J100&lt;&gt;"",J100&lt;=K100+'Configuración'!$B$4)),"Próximo","Vigente"))))</f>
        <v/>
      </c>
      <c r="P100" s="38">
        <f>IF(O100="","",IF(O100="Incompleto","Faltan datos",IF(O100="Vigente","Sin alerta",IF(AND(I100&lt;&gt;"",J100&lt;&gt;"",I100&lt;='Configuración'!$B$2+IF(O100="Próximo",'Configuración'!$B$3,0),J100&lt;=K100+IF(O100="Próximo",'Configuración'!$B$4,0)),"Fecha y kilometraje",IF(AND(I100&lt;&gt;"",I100&lt;='Configuración'!$B$2+IF(O100="Próximo",'Configuración'!$B$3,0)),"Fecha","Kilometraje")))))</f>
        <v/>
      </c>
      <c r="Q100" s="31" t="n"/>
      <c r="R100" s="32" t="n"/>
      <c r="S100" s="31" t="n"/>
      <c r="T100">
        <f>IF(Unidades!A100="","",Unidades!A100)</f>
        <v/>
      </c>
      <c r="U100">
        <f>IF('Configuración'!F100="","",'Configuración'!F100)</f>
        <v/>
      </c>
    </row>
    <row r="101" ht="23" customHeight="1">
      <c r="A101" s="27" t="n"/>
      <c r="B101" s="27" t="n"/>
      <c r="C101" s="31" t="n"/>
      <c r="D101" s="27" t="n"/>
      <c r="E101" s="32" t="n"/>
      <c r="F101" s="33" t="n"/>
      <c r="G101" s="34" t="n"/>
      <c r="H101" s="33" t="n"/>
      <c r="I101" s="39">
        <f>IF(OR(D101="Fecha",D101="Ambos"),IF(OR(E101="",G101=""),"",EDATE(E101,G101)),"")</f>
        <v/>
      </c>
      <c r="J101" s="40">
        <f>IF(OR(D101="Kilometraje",D101="Ambos"),IF(OR(F101="",H101=""),"",F101+H101),"")</f>
        <v/>
      </c>
      <c r="K101" s="40">
        <f>IF(B101="","",IFERROR(INDEX(Unidades!$F$2:$F$151,MATCH(B101,Unidades!$A$2:$A$151,0)),""))</f>
        <v/>
      </c>
      <c r="L101" s="39">
        <f>IF(B101="","",IFERROR(INDEX(Unidades!$G$2:$G$151,MATCH(B101,Unidades!$A$2:$A$151,0)),""))</f>
        <v/>
      </c>
      <c r="M101" s="41">
        <f>IF(I101="","",I101-'Configuración'!$B$2)</f>
        <v/>
      </c>
      <c r="N101" s="40">
        <f>IF(OR(J101="",K101=""),"",J101-K101)</f>
        <v/>
      </c>
      <c r="O101" s="24">
        <f>IF(OR(B101="",C101="",D101=""),"",IF(OR(AND(OR(D101="Fecha",D101="Ambos"),I101=""),AND(OR(D101="Kilometraje",D101="Ambos"),OR(J101="",K101=""))),"Incompleto",IF(OR(AND(I101&lt;&gt;"",I101&lt;='Configuración'!$B$2),AND(J101&lt;&gt;"",J101&lt;=K101)),"Vencido",IF(OR(AND(I101&lt;&gt;"",I101&lt;='Configuración'!$B$2+'Configuración'!$B$3),AND(J101&lt;&gt;"",J101&lt;=K101+'Configuración'!$B$4)),"Próximo","Vigente"))))</f>
        <v/>
      </c>
      <c r="P101" s="42">
        <f>IF(O101="","",IF(O101="Incompleto","Faltan datos",IF(O101="Vigente","Sin alerta",IF(AND(I101&lt;&gt;"",J101&lt;&gt;"",I101&lt;='Configuración'!$B$2+IF(O101="Próximo",'Configuración'!$B$3,0),J101&lt;=K101+IF(O101="Próximo",'Configuración'!$B$4,0)),"Fecha y kilometraje",IF(AND(I101&lt;&gt;"",I101&lt;='Configuración'!$B$2+IF(O101="Próximo",'Configuración'!$B$3,0)),"Fecha","Kilometraje")))))</f>
        <v/>
      </c>
      <c r="Q101" s="31" t="n"/>
      <c r="R101" s="32" t="n"/>
      <c r="S101" s="31" t="n"/>
      <c r="T101">
        <f>IF(Unidades!A101="","",Unidades!A101)</f>
        <v/>
      </c>
      <c r="U101">
        <f>IF('Configuración'!F101="","",'Configuración'!F101)</f>
        <v/>
      </c>
    </row>
    <row r="102" ht="23" customHeight="1">
      <c r="A102" s="27" t="n"/>
      <c r="B102" s="27" t="n"/>
      <c r="C102" s="31" t="n"/>
      <c r="D102" s="27" t="n"/>
      <c r="E102" s="32" t="n"/>
      <c r="F102" s="33" t="n"/>
      <c r="G102" s="34" t="n"/>
      <c r="H102" s="33" t="n"/>
      <c r="I102" s="35">
        <f>IF(OR(D102="Fecha",D102="Ambos"),IF(OR(E102="",G102=""),"",EDATE(E102,G102)),"")</f>
        <v/>
      </c>
      <c r="J102" s="36">
        <f>IF(OR(D102="Kilometraje",D102="Ambos"),IF(OR(F102="",H102=""),"",F102+H102),"")</f>
        <v/>
      </c>
      <c r="K102" s="36">
        <f>IF(B102="","",IFERROR(INDEX(Unidades!$F$2:$F$151,MATCH(B102,Unidades!$A$2:$A$151,0)),""))</f>
        <v/>
      </c>
      <c r="L102" s="35">
        <f>IF(B102="","",IFERROR(INDEX(Unidades!$G$2:$G$151,MATCH(B102,Unidades!$A$2:$A$151,0)),""))</f>
        <v/>
      </c>
      <c r="M102" s="37">
        <f>IF(I102="","",I102-'Configuración'!$B$2)</f>
        <v/>
      </c>
      <c r="N102" s="36">
        <f>IF(OR(J102="",K102=""),"",J102-K102)</f>
        <v/>
      </c>
      <c r="O102" s="22">
        <f>IF(OR(B102="",C102="",D102=""),"",IF(OR(AND(OR(D102="Fecha",D102="Ambos"),I102=""),AND(OR(D102="Kilometraje",D102="Ambos"),OR(J102="",K102=""))),"Incompleto",IF(OR(AND(I102&lt;&gt;"",I102&lt;='Configuración'!$B$2),AND(J102&lt;&gt;"",J102&lt;=K102)),"Vencido",IF(OR(AND(I102&lt;&gt;"",I102&lt;='Configuración'!$B$2+'Configuración'!$B$3),AND(J102&lt;&gt;"",J102&lt;=K102+'Configuración'!$B$4)),"Próximo","Vigente"))))</f>
        <v/>
      </c>
      <c r="P102" s="38">
        <f>IF(O102="","",IF(O102="Incompleto","Faltan datos",IF(O102="Vigente","Sin alerta",IF(AND(I102&lt;&gt;"",J102&lt;&gt;"",I102&lt;='Configuración'!$B$2+IF(O102="Próximo",'Configuración'!$B$3,0),J102&lt;=K102+IF(O102="Próximo",'Configuración'!$B$4,0)),"Fecha y kilometraje",IF(AND(I102&lt;&gt;"",I102&lt;='Configuración'!$B$2+IF(O102="Próximo",'Configuración'!$B$3,0)),"Fecha","Kilometraje")))))</f>
        <v/>
      </c>
      <c r="Q102" s="31" t="n"/>
      <c r="R102" s="32" t="n"/>
      <c r="S102" s="31" t="n"/>
      <c r="T102">
        <f>IF(Unidades!A102="","",Unidades!A102)</f>
        <v/>
      </c>
      <c r="U102">
        <f>IF('Configuración'!F102="","",'Configuración'!F102)</f>
        <v/>
      </c>
    </row>
    <row r="103" ht="23" customHeight="1">
      <c r="A103" s="27" t="n"/>
      <c r="B103" s="27" t="n"/>
      <c r="C103" s="31" t="n"/>
      <c r="D103" s="27" t="n"/>
      <c r="E103" s="32" t="n"/>
      <c r="F103" s="33" t="n"/>
      <c r="G103" s="34" t="n"/>
      <c r="H103" s="33" t="n"/>
      <c r="I103" s="39">
        <f>IF(OR(D103="Fecha",D103="Ambos"),IF(OR(E103="",G103=""),"",EDATE(E103,G103)),"")</f>
        <v/>
      </c>
      <c r="J103" s="40">
        <f>IF(OR(D103="Kilometraje",D103="Ambos"),IF(OR(F103="",H103=""),"",F103+H103),"")</f>
        <v/>
      </c>
      <c r="K103" s="40">
        <f>IF(B103="","",IFERROR(INDEX(Unidades!$F$2:$F$151,MATCH(B103,Unidades!$A$2:$A$151,0)),""))</f>
        <v/>
      </c>
      <c r="L103" s="39">
        <f>IF(B103="","",IFERROR(INDEX(Unidades!$G$2:$G$151,MATCH(B103,Unidades!$A$2:$A$151,0)),""))</f>
        <v/>
      </c>
      <c r="M103" s="41">
        <f>IF(I103="","",I103-'Configuración'!$B$2)</f>
        <v/>
      </c>
      <c r="N103" s="40">
        <f>IF(OR(J103="",K103=""),"",J103-K103)</f>
        <v/>
      </c>
      <c r="O103" s="24">
        <f>IF(OR(B103="",C103="",D103=""),"",IF(OR(AND(OR(D103="Fecha",D103="Ambos"),I103=""),AND(OR(D103="Kilometraje",D103="Ambos"),OR(J103="",K103=""))),"Incompleto",IF(OR(AND(I103&lt;&gt;"",I103&lt;='Configuración'!$B$2),AND(J103&lt;&gt;"",J103&lt;=K103)),"Vencido",IF(OR(AND(I103&lt;&gt;"",I103&lt;='Configuración'!$B$2+'Configuración'!$B$3),AND(J103&lt;&gt;"",J103&lt;=K103+'Configuración'!$B$4)),"Próximo","Vigente"))))</f>
        <v/>
      </c>
      <c r="P103" s="42">
        <f>IF(O103="","",IF(O103="Incompleto","Faltan datos",IF(O103="Vigente","Sin alerta",IF(AND(I103&lt;&gt;"",J103&lt;&gt;"",I103&lt;='Configuración'!$B$2+IF(O103="Próximo",'Configuración'!$B$3,0),J103&lt;=K103+IF(O103="Próximo",'Configuración'!$B$4,0)),"Fecha y kilometraje",IF(AND(I103&lt;&gt;"",I103&lt;='Configuración'!$B$2+IF(O103="Próximo",'Configuración'!$B$3,0)),"Fecha","Kilometraje")))))</f>
        <v/>
      </c>
      <c r="Q103" s="31" t="n"/>
      <c r="R103" s="32" t="n"/>
      <c r="S103" s="31" t="n"/>
      <c r="T103">
        <f>IF(Unidades!A103="","",Unidades!A103)</f>
        <v/>
      </c>
      <c r="U103">
        <f>IF('Configuración'!F103="","",'Configuración'!F103)</f>
        <v/>
      </c>
    </row>
    <row r="104" ht="23" customHeight="1">
      <c r="A104" s="27" t="n"/>
      <c r="B104" s="27" t="n"/>
      <c r="C104" s="31" t="n"/>
      <c r="D104" s="27" t="n"/>
      <c r="E104" s="32" t="n"/>
      <c r="F104" s="33" t="n"/>
      <c r="G104" s="34" t="n"/>
      <c r="H104" s="33" t="n"/>
      <c r="I104" s="35">
        <f>IF(OR(D104="Fecha",D104="Ambos"),IF(OR(E104="",G104=""),"",EDATE(E104,G104)),"")</f>
        <v/>
      </c>
      <c r="J104" s="36">
        <f>IF(OR(D104="Kilometraje",D104="Ambos"),IF(OR(F104="",H104=""),"",F104+H104),"")</f>
        <v/>
      </c>
      <c r="K104" s="36">
        <f>IF(B104="","",IFERROR(INDEX(Unidades!$F$2:$F$151,MATCH(B104,Unidades!$A$2:$A$151,0)),""))</f>
        <v/>
      </c>
      <c r="L104" s="35">
        <f>IF(B104="","",IFERROR(INDEX(Unidades!$G$2:$G$151,MATCH(B104,Unidades!$A$2:$A$151,0)),""))</f>
        <v/>
      </c>
      <c r="M104" s="37">
        <f>IF(I104="","",I104-'Configuración'!$B$2)</f>
        <v/>
      </c>
      <c r="N104" s="36">
        <f>IF(OR(J104="",K104=""),"",J104-K104)</f>
        <v/>
      </c>
      <c r="O104" s="22">
        <f>IF(OR(B104="",C104="",D104=""),"",IF(OR(AND(OR(D104="Fecha",D104="Ambos"),I104=""),AND(OR(D104="Kilometraje",D104="Ambos"),OR(J104="",K104=""))),"Incompleto",IF(OR(AND(I104&lt;&gt;"",I104&lt;='Configuración'!$B$2),AND(J104&lt;&gt;"",J104&lt;=K104)),"Vencido",IF(OR(AND(I104&lt;&gt;"",I104&lt;='Configuración'!$B$2+'Configuración'!$B$3),AND(J104&lt;&gt;"",J104&lt;=K104+'Configuración'!$B$4)),"Próximo","Vigente"))))</f>
        <v/>
      </c>
      <c r="P104" s="38">
        <f>IF(O104="","",IF(O104="Incompleto","Faltan datos",IF(O104="Vigente","Sin alerta",IF(AND(I104&lt;&gt;"",J104&lt;&gt;"",I104&lt;='Configuración'!$B$2+IF(O104="Próximo",'Configuración'!$B$3,0),J104&lt;=K104+IF(O104="Próximo",'Configuración'!$B$4,0)),"Fecha y kilometraje",IF(AND(I104&lt;&gt;"",I104&lt;='Configuración'!$B$2+IF(O104="Próximo",'Configuración'!$B$3,0)),"Fecha","Kilometraje")))))</f>
        <v/>
      </c>
      <c r="Q104" s="31" t="n"/>
      <c r="R104" s="32" t="n"/>
      <c r="S104" s="31" t="n"/>
      <c r="T104">
        <f>IF(Unidades!A104="","",Unidades!A104)</f>
        <v/>
      </c>
      <c r="U104">
        <f>IF('Configuración'!F104="","",'Configuración'!F104)</f>
        <v/>
      </c>
    </row>
    <row r="105" ht="23" customHeight="1">
      <c r="A105" s="27" t="n"/>
      <c r="B105" s="27" t="n"/>
      <c r="C105" s="31" t="n"/>
      <c r="D105" s="27" t="n"/>
      <c r="E105" s="32" t="n"/>
      <c r="F105" s="33" t="n"/>
      <c r="G105" s="34" t="n"/>
      <c r="H105" s="33" t="n"/>
      <c r="I105" s="39">
        <f>IF(OR(D105="Fecha",D105="Ambos"),IF(OR(E105="",G105=""),"",EDATE(E105,G105)),"")</f>
        <v/>
      </c>
      <c r="J105" s="40">
        <f>IF(OR(D105="Kilometraje",D105="Ambos"),IF(OR(F105="",H105=""),"",F105+H105),"")</f>
        <v/>
      </c>
      <c r="K105" s="40">
        <f>IF(B105="","",IFERROR(INDEX(Unidades!$F$2:$F$151,MATCH(B105,Unidades!$A$2:$A$151,0)),""))</f>
        <v/>
      </c>
      <c r="L105" s="39">
        <f>IF(B105="","",IFERROR(INDEX(Unidades!$G$2:$G$151,MATCH(B105,Unidades!$A$2:$A$151,0)),""))</f>
        <v/>
      </c>
      <c r="M105" s="41">
        <f>IF(I105="","",I105-'Configuración'!$B$2)</f>
        <v/>
      </c>
      <c r="N105" s="40">
        <f>IF(OR(J105="",K105=""),"",J105-K105)</f>
        <v/>
      </c>
      <c r="O105" s="24">
        <f>IF(OR(B105="",C105="",D105=""),"",IF(OR(AND(OR(D105="Fecha",D105="Ambos"),I105=""),AND(OR(D105="Kilometraje",D105="Ambos"),OR(J105="",K105=""))),"Incompleto",IF(OR(AND(I105&lt;&gt;"",I105&lt;='Configuración'!$B$2),AND(J105&lt;&gt;"",J105&lt;=K105)),"Vencido",IF(OR(AND(I105&lt;&gt;"",I105&lt;='Configuración'!$B$2+'Configuración'!$B$3),AND(J105&lt;&gt;"",J105&lt;=K105+'Configuración'!$B$4)),"Próximo","Vigente"))))</f>
        <v/>
      </c>
      <c r="P105" s="42">
        <f>IF(O105="","",IF(O105="Incompleto","Faltan datos",IF(O105="Vigente","Sin alerta",IF(AND(I105&lt;&gt;"",J105&lt;&gt;"",I105&lt;='Configuración'!$B$2+IF(O105="Próximo",'Configuración'!$B$3,0),J105&lt;=K105+IF(O105="Próximo",'Configuración'!$B$4,0)),"Fecha y kilometraje",IF(AND(I105&lt;&gt;"",I105&lt;='Configuración'!$B$2+IF(O105="Próximo",'Configuración'!$B$3,0)),"Fecha","Kilometraje")))))</f>
        <v/>
      </c>
      <c r="Q105" s="31" t="n"/>
      <c r="R105" s="32" t="n"/>
      <c r="S105" s="31" t="n"/>
      <c r="T105">
        <f>IF(Unidades!A105="","",Unidades!A105)</f>
        <v/>
      </c>
      <c r="U105">
        <f>IF('Configuración'!F105="","",'Configuración'!F105)</f>
        <v/>
      </c>
    </row>
    <row r="106" ht="23" customHeight="1">
      <c r="A106" s="27" t="n"/>
      <c r="B106" s="27" t="n"/>
      <c r="C106" s="31" t="n"/>
      <c r="D106" s="27" t="n"/>
      <c r="E106" s="32" t="n"/>
      <c r="F106" s="33" t="n"/>
      <c r="G106" s="34" t="n"/>
      <c r="H106" s="33" t="n"/>
      <c r="I106" s="35">
        <f>IF(OR(D106="Fecha",D106="Ambos"),IF(OR(E106="",G106=""),"",EDATE(E106,G106)),"")</f>
        <v/>
      </c>
      <c r="J106" s="36">
        <f>IF(OR(D106="Kilometraje",D106="Ambos"),IF(OR(F106="",H106=""),"",F106+H106),"")</f>
        <v/>
      </c>
      <c r="K106" s="36">
        <f>IF(B106="","",IFERROR(INDEX(Unidades!$F$2:$F$151,MATCH(B106,Unidades!$A$2:$A$151,0)),""))</f>
        <v/>
      </c>
      <c r="L106" s="35">
        <f>IF(B106="","",IFERROR(INDEX(Unidades!$G$2:$G$151,MATCH(B106,Unidades!$A$2:$A$151,0)),""))</f>
        <v/>
      </c>
      <c r="M106" s="37">
        <f>IF(I106="","",I106-'Configuración'!$B$2)</f>
        <v/>
      </c>
      <c r="N106" s="36">
        <f>IF(OR(J106="",K106=""),"",J106-K106)</f>
        <v/>
      </c>
      <c r="O106" s="22">
        <f>IF(OR(B106="",C106="",D106=""),"",IF(OR(AND(OR(D106="Fecha",D106="Ambos"),I106=""),AND(OR(D106="Kilometraje",D106="Ambos"),OR(J106="",K106=""))),"Incompleto",IF(OR(AND(I106&lt;&gt;"",I106&lt;='Configuración'!$B$2),AND(J106&lt;&gt;"",J106&lt;=K106)),"Vencido",IF(OR(AND(I106&lt;&gt;"",I106&lt;='Configuración'!$B$2+'Configuración'!$B$3),AND(J106&lt;&gt;"",J106&lt;=K106+'Configuración'!$B$4)),"Próximo","Vigente"))))</f>
        <v/>
      </c>
      <c r="P106" s="38">
        <f>IF(O106="","",IF(O106="Incompleto","Faltan datos",IF(O106="Vigente","Sin alerta",IF(AND(I106&lt;&gt;"",J106&lt;&gt;"",I106&lt;='Configuración'!$B$2+IF(O106="Próximo",'Configuración'!$B$3,0),J106&lt;=K106+IF(O106="Próximo",'Configuración'!$B$4,0)),"Fecha y kilometraje",IF(AND(I106&lt;&gt;"",I106&lt;='Configuración'!$B$2+IF(O106="Próximo",'Configuración'!$B$3,0)),"Fecha","Kilometraje")))))</f>
        <v/>
      </c>
      <c r="Q106" s="31" t="n"/>
      <c r="R106" s="32" t="n"/>
      <c r="S106" s="31" t="n"/>
      <c r="T106">
        <f>IF(Unidades!A106="","",Unidades!A106)</f>
        <v/>
      </c>
      <c r="U106">
        <f>IF('Configuración'!F106="","",'Configuración'!F106)</f>
        <v/>
      </c>
    </row>
    <row r="107" ht="23" customHeight="1">
      <c r="A107" s="27" t="n"/>
      <c r="B107" s="27" t="n"/>
      <c r="C107" s="31" t="n"/>
      <c r="D107" s="27" t="n"/>
      <c r="E107" s="32" t="n"/>
      <c r="F107" s="33" t="n"/>
      <c r="G107" s="34" t="n"/>
      <c r="H107" s="33" t="n"/>
      <c r="I107" s="39">
        <f>IF(OR(D107="Fecha",D107="Ambos"),IF(OR(E107="",G107=""),"",EDATE(E107,G107)),"")</f>
        <v/>
      </c>
      <c r="J107" s="40">
        <f>IF(OR(D107="Kilometraje",D107="Ambos"),IF(OR(F107="",H107=""),"",F107+H107),"")</f>
        <v/>
      </c>
      <c r="K107" s="40">
        <f>IF(B107="","",IFERROR(INDEX(Unidades!$F$2:$F$151,MATCH(B107,Unidades!$A$2:$A$151,0)),""))</f>
        <v/>
      </c>
      <c r="L107" s="39">
        <f>IF(B107="","",IFERROR(INDEX(Unidades!$G$2:$G$151,MATCH(B107,Unidades!$A$2:$A$151,0)),""))</f>
        <v/>
      </c>
      <c r="M107" s="41">
        <f>IF(I107="","",I107-'Configuración'!$B$2)</f>
        <v/>
      </c>
      <c r="N107" s="40">
        <f>IF(OR(J107="",K107=""),"",J107-K107)</f>
        <v/>
      </c>
      <c r="O107" s="24">
        <f>IF(OR(B107="",C107="",D107=""),"",IF(OR(AND(OR(D107="Fecha",D107="Ambos"),I107=""),AND(OR(D107="Kilometraje",D107="Ambos"),OR(J107="",K107=""))),"Incompleto",IF(OR(AND(I107&lt;&gt;"",I107&lt;='Configuración'!$B$2),AND(J107&lt;&gt;"",J107&lt;=K107)),"Vencido",IF(OR(AND(I107&lt;&gt;"",I107&lt;='Configuración'!$B$2+'Configuración'!$B$3),AND(J107&lt;&gt;"",J107&lt;=K107+'Configuración'!$B$4)),"Próximo","Vigente"))))</f>
        <v/>
      </c>
      <c r="P107" s="42">
        <f>IF(O107="","",IF(O107="Incompleto","Faltan datos",IF(O107="Vigente","Sin alerta",IF(AND(I107&lt;&gt;"",J107&lt;&gt;"",I107&lt;='Configuración'!$B$2+IF(O107="Próximo",'Configuración'!$B$3,0),J107&lt;=K107+IF(O107="Próximo",'Configuración'!$B$4,0)),"Fecha y kilometraje",IF(AND(I107&lt;&gt;"",I107&lt;='Configuración'!$B$2+IF(O107="Próximo",'Configuración'!$B$3,0)),"Fecha","Kilometraje")))))</f>
        <v/>
      </c>
      <c r="Q107" s="31" t="n"/>
      <c r="R107" s="32" t="n"/>
      <c r="S107" s="31" t="n"/>
      <c r="T107">
        <f>IF(Unidades!A107="","",Unidades!A107)</f>
        <v/>
      </c>
      <c r="U107">
        <f>IF('Configuración'!F107="","",'Configuración'!F107)</f>
        <v/>
      </c>
    </row>
    <row r="108" ht="23" customHeight="1">
      <c r="A108" s="27" t="n"/>
      <c r="B108" s="27" t="n"/>
      <c r="C108" s="31" t="n"/>
      <c r="D108" s="27" t="n"/>
      <c r="E108" s="32" t="n"/>
      <c r="F108" s="33" t="n"/>
      <c r="G108" s="34" t="n"/>
      <c r="H108" s="33" t="n"/>
      <c r="I108" s="35">
        <f>IF(OR(D108="Fecha",D108="Ambos"),IF(OR(E108="",G108=""),"",EDATE(E108,G108)),"")</f>
        <v/>
      </c>
      <c r="J108" s="36">
        <f>IF(OR(D108="Kilometraje",D108="Ambos"),IF(OR(F108="",H108=""),"",F108+H108),"")</f>
        <v/>
      </c>
      <c r="K108" s="36">
        <f>IF(B108="","",IFERROR(INDEX(Unidades!$F$2:$F$151,MATCH(B108,Unidades!$A$2:$A$151,0)),""))</f>
        <v/>
      </c>
      <c r="L108" s="35">
        <f>IF(B108="","",IFERROR(INDEX(Unidades!$G$2:$G$151,MATCH(B108,Unidades!$A$2:$A$151,0)),""))</f>
        <v/>
      </c>
      <c r="M108" s="37">
        <f>IF(I108="","",I108-'Configuración'!$B$2)</f>
        <v/>
      </c>
      <c r="N108" s="36">
        <f>IF(OR(J108="",K108=""),"",J108-K108)</f>
        <v/>
      </c>
      <c r="O108" s="22">
        <f>IF(OR(B108="",C108="",D108=""),"",IF(OR(AND(OR(D108="Fecha",D108="Ambos"),I108=""),AND(OR(D108="Kilometraje",D108="Ambos"),OR(J108="",K108=""))),"Incompleto",IF(OR(AND(I108&lt;&gt;"",I108&lt;='Configuración'!$B$2),AND(J108&lt;&gt;"",J108&lt;=K108)),"Vencido",IF(OR(AND(I108&lt;&gt;"",I108&lt;='Configuración'!$B$2+'Configuración'!$B$3),AND(J108&lt;&gt;"",J108&lt;=K108+'Configuración'!$B$4)),"Próximo","Vigente"))))</f>
        <v/>
      </c>
      <c r="P108" s="38">
        <f>IF(O108="","",IF(O108="Incompleto","Faltan datos",IF(O108="Vigente","Sin alerta",IF(AND(I108&lt;&gt;"",J108&lt;&gt;"",I108&lt;='Configuración'!$B$2+IF(O108="Próximo",'Configuración'!$B$3,0),J108&lt;=K108+IF(O108="Próximo",'Configuración'!$B$4,0)),"Fecha y kilometraje",IF(AND(I108&lt;&gt;"",I108&lt;='Configuración'!$B$2+IF(O108="Próximo",'Configuración'!$B$3,0)),"Fecha","Kilometraje")))))</f>
        <v/>
      </c>
      <c r="Q108" s="31" t="n"/>
      <c r="R108" s="32" t="n"/>
      <c r="S108" s="31" t="n"/>
      <c r="T108">
        <f>IF(Unidades!A108="","",Unidades!A108)</f>
        <v/>
      </c>
      <c r="U108">
        <f>IF('Configuración'!F108="","",'Configuración'!F108)</f>
        <v/>
      </c>
    </row>
    <row r="109" ht="23" customHeight="1">
      <c r="A109" s="27" t="n"/>
      <c r="B109" s="27" t="n"/>
      <c r="C109" s="31" t="n"/>
      <c r="D109" s="27" t="n"/>
      <c r="E109" s="32" t="n"/>
      <c r="F109" s="33" t="n"/>
      <c r="G109" s="34" t="n"/>
      <c r="H109" s="33" t="n"/>
      <c r="I109" s="39">
        <f>IF(OR(D109="Fecha",D109="Ambos"),IF(OR(E109="",G109=""),"",EDATE(E109,G109)),"")</f>
        <v/>
      </c>
      <c r="J109" s="40">
        <f>IF(OR(D109="Kilometraje",D109="Ambos"),IF(OR(F109="",H109=""),"",F109+H109),"")</f>
        <v/>
      </c>
      <c r="K109" s="40">
        <f>IF(B109="","",IFERROR(INDEX(Unidades!$F$2:$F$151,MATCH(B109,Unidades!$A$2:$A$151,0)),""))</f>
        <v/>
      </c>
      <c r="L109" s="39">
        <f>IF(B109="","",IFERROR(INDEX(Unidades!$G$2:$G$151,MATCH(B109,Unidades!$A$2:$A$151,0)),""))</f>
        <v/>
      </c>
      <c r="M109" s="41">
        <f>IF(I109="","",I109-'Configuración'!$B$2)</f>
        <v/>
      </c>
      <c r="N109" s="40">
        <f>IF(OR(J109="",K109=""),"",J109-K109)</f>
        <v/>
      </c>
      <c r="O109" s="24">
        <f>IF(OR(B109="",C109="",D109=""),"",IF(OR(AND(OR(D109="Fecha",D109="Ambos"),I109=""),AND(OR(D109="Kilometraje",D109="Ambos"),OR(J109="",K109=""))),"Incompleto",IF(OR(AND(I109&lt;&gt;"",I109&lt;='Configuración'!$B$2),AND(J109&lt;&gt;"",J109&lt;=K109)),"Vencido",IF(OR(AND(I109&lt;&gt;"",I109&lt;='Configuración'!$B$2+'Configuración'!$B$3),AND(J109&lt;&gt;"",J109&lt;=K109+'Configuración'!$B$4)),"Próximo","Vigente"))))</f>
        <v/>
      </c>
      <c r="P109" s="42">
        <f>IF(O109="","",IF(O109="Incompleto","Faltan datos",IF(O109="Vigente","Sin alerta",IF(AND(I109&lt;&gt;"",J109&lt;&gt;"",I109&lt;='Configuración'!$B$2+IF(O109="Próximo",'Configuración'!$B$3,0),J109&lt;=K109+IF(O109="Próximo",'Configuración'!$B$4,0)),"Fecha y kilometraje",IF(AND(I109&lt;&gt;"",I109&lt;='Configuración'!$B$2+IF(O109="Próximo",'Configuración'!$B$3,0)),"Fecha","Kilometraje")))))</f>
        <v/>
      </c>
      <c r="Q109" s="31" t="n"/>
      <c r="R109" s="32" t="n"/>
      <c r="S109" s="31" t="n"/>
      <c r="T109">
        <f>IF(Unidades!A109="","",Unidades!A109)</f>
        <v/>
      </c>
      <c r="U109">
        <f>IF('Configuración'!F109="","",'Configuración'!F109)</f>
        <v/>
      </c>
    </row>
    <row r="110" ht="23" customHeight="1">
      <c r="A110" s="27" t="n"/>
      <c r="B110" s="27" t="n"/>
      <c r="C110" s="31" t="n"/>
      <c r="D110" s="27" t="n"/>
      <c r="E110" s="32" t="n"/>
      <c r="F110" s="33" t="n"/>
      <c r="G110" s="34" t="n"/>
      <c r="H110" s="33" t="n"/>
      <c r="I110" s="35">
        <f>IF(OR(D110="Fecha",D110="Ambos"),IF(OR(E110="",G110=""),"",EDATE(E110,G110)),"")</f>
        <v/>
      </c>
      <c r="J110" s="36">
        <f>IF(OR(D110="Kilometraje",D110="Ambos"),IF(OR(F110="",H110=""),"",F110+H110),"")</f>
        <v/>
      </c>
      <c r="K110" s="36">
        <f>IF(B110="","",IFERROR(INDEX(Unidades!$F$2:$F$151,MATCH(B110,Unidades!$A$2:$A$151,0)),""))</f>
        <v/>
      </c>
      <c r="L110" s="35">
        <f>IF(B110="","",IFERROR(INDEX(Unidades!$G$2:$G$151,MATCH(B110,Unidades!$A$2:$A$151,0)),""))</f>
        <v/>
      </c>
      <c r="M110" s="37">
        <f>IF(I110="","",I110-'Configuración'!$B$2)</f>
        <v/>
      </c>
      <c r="N110" s="36">
        <f>IF(OR(J110="",K110=""),"",J110-K110)</f>
        <v/>
      </c>
      <c r="O110" s="22">
        <f>IF(OR(B110="",C110="",D110=""),"",IF(OR(AND(OR(D110="Fecha",D110="Ambos"),I110=""),AND(OR(D110="Kilometraje",D110="Ambos"),OR(J110="",K110=""))),"Incompleto",IF(OR(AND(I110&lt;&gt;"",I110&lt;='Configuración'!$B$2),AND(J110&lt;&gt;"",J110&lt;=K110)),"Vencido",IF(OR(AND(I110&lt;&gt;"",I110&lt;='Configuración'!$B$2+'Configuración'!$B$3),AND(J110&lt;&gt;"",J110&lt;=K110+'Configuración'!$B$4)),"Próximo","Vigente"))))</f>
        <v/>
      </c>
      <c r="P110" s="38">
        <f>IF(O110="","",IF(O110="Incompleto","Faltan datos",IF(O110="Vigente","Sin alerta",IF(AND(I110&lt;&gt;"",J110&lt;&gt;"",I110&lt;='Configuración'!$B$2+IF(O110="Próximo",'Configuración'!$B$3,0),J110&lt;=K110+IF(O110="Próximo",'Configuración'!$B$4,0)),"Fecha y kilometraje",IF(AND(I110&lt;&gt;"",I110&lt;='Configuración'!$B$2+IF(O110="Próximo",'Configuración'!$B$3,0)),"Fecha","Kilometraje")))))</f>
        <v/>
      </c>
      <c r="Q110" s="31" t="n"/>
      <c r="R110" s="32" t="n"/>
      <c r="S110" s="31" t="n"/>
      <c r="T110">
        <f>IF(Unidades!A110="","",Unidades!A110)</f>
        <v/>
      </c>
      <c r="U110">
        <f>IF('Configuración'!F110="","",'Configuración'!F110)</f>
        <v/>
      </c>
    </row>
    <row r="111" ht="23" customHeight="1">
      <c r="A111" s="27" t="n"/>
      <c r="B111" s="27" t="n"/>
      <c r="C111" s="31" t="n"/>
      <c r="D111" s="27" t="n"/>
      <c r="E111" s="32" t="n"/>
      <c r="F111" s="33" t="n"/>
      <c r="G111" s="34" t="n"/>
      <c r="H111" s="33" t="n"/>
      <c r="I111" s="39">
        <f>IF(OR(D111="Fecha",D111="Ambos"),IF(OR(E111="",G111=""),"",EDATE(E111,G111)),"")</f>
        <v/>
      </c>
      <c r="J111" s="40">
        <f>IF(OR(D111="Kilometraje",D111="Ambos"),IF(OR(F111="",H111=""),"",F111+H111),"")</f>
        <v/>
      </c>
      <c r="K111" s="40">
        <f>IF(B111="","",IFERROR(INDEX(Unidades!$F$2:$F$151,MATCH(B111,Unidades!$A$2:$A$151,0)),""))</f>
        <v/>
      </c>
      <c r="L111" s="39">
        <f>IF(B111="","",IFERROR(INDEX(Unidades!$G$2:$G$151,MATCH(B111,Unidades!$A$2:$A$151,0)),""))</f>
        <v/>
      </c>
      <c r="M111" s="41">
        <f>IF(I111="","",I111-'Configuración'!$B$2)</f>
        <v/>
      </c>
      <c r="N111" s="40">
        <f>IF(OR(J111="",K111=""),"",J111-K111)</f>
        <v/>
      </c>
      <c r="O111" s="24">
        <f>IF(OR(B111="",C111="",D111=""),"",IF(OR(AND(OR(D111="Fecha",D111="Ambos"),I111=""),AND(OR(D111="Kilometraje",D111="Ambos"),OR(J111="",K111=""))),"Incompleto",IF(OR(AND(I111&lt;&gt;"",I111&lt;='Configuración'!$B$2),AND(J111&lt;&gt;"",J111&lt;=K111)),"Vencido",IF(OR(AND(I111&lt;&gt;"",I111&lt;='Configuración'!$B$2+'Configuración'!$B$3),AND(J111&lt;&gt;"",J111&lt;=K111+'Configuración'!$B$4)),"Próximo","Vigente"))))</f>
        <v/>
      </c>
      <c r="P111" s="42">
        <f>IF(O111="","",IF(O111="Incompleto","Faltan datos",IF(O111="Vigente","Sin alerta",IF(AND(I111&lt;&gt;"",J111&lt;&gt;"",I111&lt;='Configuración'!$B$2+IF(O111="Próximo",'Configuración'!$B$3,0),J111&lt;=K111+IF(O111="Próximo",'Configuración'!$B$4,0)),"Fecha y kilometraje",IF(AND(I111&lt;&gt;"",I111&lt;='Configuración'!$B$2+IF(O111="Próximo",'Configuración'!$B$3,0)),"Fecha","Kilometraje")))))</f>
        <v/>
      </c>
      <c r="Q111" s="31" t="n"/>
      <c r="R111" s="32" t="n"/>
      <c r="S111" s="31" t="n"/>
      <c r="T111">
        <f>IF(Unidades!A111="","",Unidades!A111)</f>
        <v/>
      </c>
      <c r="U111">
        <f>IF('Configuración'!F111="","",'Configuración'!F111)</f>
        <v/>
      </c>
    </row>
    <row r="112" ht="23" customHeight="1">
      <c r="A112" s="27" t="n"/>
      <c r="B112" s="27" t="n"/>
      <c r="C112" s="31" t="n"/>
      <c r="D112" s="27" t="n"/>
      <c r="E112" s="32" t="n"/>
      <c r="F112" s="33" t="n"/>
      <c r="G112" s="34" t="n"/>
      <c r="H112" s="33" t="n"/>
      <c r="I112" s="35">
        <f>IF(OR(D112="Fecha",D112="Ambos"),IF(OR(E112="",G112=""),"",EDATE(E112,G112)),"")</f>
        <v/>
      </c>
      <c r="J112" s="36">
        <f>IF(OR(D112="Kilometraje",D112="Ambos"),IF(OR(F112="",H112=""),"",F112+H112),"")</f>
        <v/>
      </c>
      <c r="K112" s="36">
        <f>IF(B112="","",IFERROR(INDEX(Unidades!$F$2:$F$151,MATCH(B112,Unidades!$A$2:$A$151,0)),""))</f>
        <v/>
      </c>
      <c r="L112" s="35">
        <f>IF(B112="","",IFERROR(INDEX(Unidades!$G$2:$G$151,MATCH(B112,Unidades!$A$2:$A$151,0)),""))</f>
        <v/>
      </c>
      <c r="M112" s="37">
        <f>IF(I112="","",I112-'Configuración'!$B$2)</f>
        <v/>
      </c>
      <c r="N112" s="36">
        <f>IF(OR(J112="",K112=""),"",J112-K112)</f>
        <v/>
      </c>
      <c r="O112" s="22">
        <f>IF(OR(B112="",C112="",D112=""),"",IF(OR(AND(OR(D112="Fecha",D112="Ambos"),I112=""),AND(OR(D112="Kilometraje",D112="Ambos"),OR(J112="",K112=""))),"Incompleto",IF(OR(AND(I112&lt;&gt;"",I112&lt;='Configuración'!$B$2),AND(J112&lt;&gt;"",J112&lt;=K112)),"Vencido",IF(OR(AND(I112&lt;&gt;"",I112&lt;='Configuración'!$B$2+'Configuración'!$B$3),AND(J112&lt;&gt;"",J112&lt;=K112+'Configuración'!$B$4)),"Próximo","Vigente"))))</f>
        <v/>
      </c>
      <c r="P112" s="38">
        <f>IF(O112="","",IF(O112="Incompleto","Faltan datos",IF(O112="Vigente","Sin alerta",IF(AND(I112&lt;&gt;"",J112&lt;&gt;"",I112&lt;='Configuración'!$B$2+IF(O112="Próximo",'Configuración'!$B$3,0),J112&lt;=K112+IF(O112="Próximo",'Configuración'!$B$4,0)),"Fecha y kilometraje",IF(AND(I112&lt;&gt;"",I112&lt;='Configuración'!$B$2+IF(O112="Próximo",'Configuración'!$B$3,0)),"Fecha","Kilometraje")))))</f>
        <v/>
      </c>
      <c r="Q112" s="31" t="n"/>
      <c r="R112" s="32" t="n"/>
      <c r="S112" s="31" t="n"/>
      <c r="T112">
        <f>IF(Unidades!A112="","",Unidades!A112)</f>
        <v/>
      </c>
      <c r="U112">
        <f>IF('Configuración'!F112="","",'Configuración'!F112)</f>
        <v/>
      </c>
    </row>
    <row r="113" ht="23" customHeight="1">
      <c r="A113" s="27" t="n"/>
      <c r="B113" s="27" t="n"/>
      <c r="C113" s="31" t="n"/>
      <c r="D113" s="27" t="n"/>
      <c r="E113" s="32" t="n"/>
      <c r="F113" s="33" t="n"/>
      <c r="G113" s="34" t="n"/>
      <c r="H113" s="33" t="n"/>
      <c r="I113" s="39">
        <f>IF(OR(D113="Fecha",D113="Ambos"),IF(OR(E113="",G113=""),"",EDATE(E113,G113)),"")</f>
        <v/>
      </c>
      <c r="J113" s="40">
        <f>IF(OR(D113="Kilometraje",D113="Ambos"),IF(OR(F113="",H113=""),"",F113+H113),"")</f>
        <v/>
      </c>
      <c r="K113" s="40">
        <f>IF(B113="","",IFERROR(INDEX(Unidades!$F$2:$F$151,MATCH(B113,Unidades!$A$2:$A$151,0)),""))</f>
        <v/>
      </c>
      <c r="L113" s="39">
        <f>IF(B113="","",IFERROR(INDEX(Unidades!$G$2:$G$151,MATCH(B113,Unidades!$A$2:$A$151,0)),""))</f>
        <v/>
      </c>
      <c r="M113" s="41">
        <f>IF(I113="","",I113-'Configuración'!$B$2)</f>
        <v/>
      </c>
      <c r="N113" s="40">
        <f>IF(OR(J113="",K113=""),"",J113-K113)</f>
        <v/>
      </c>
      <c r="O113" s="24">
        <f>IF(OR(B113="",C113="",D113=""),"",IF(OR(AND(OR(D113="Fecha",D113="Ambos"),I113=""),AND(OR(D113="Kilometraje",D113="Ambos"),OR(J113="",K113=""))),"Incompleto",IF(OR(AND(I113&lt;&gt;"",I113&lt;='Configuración'!$B$2),AND(J113&lt;&gt;"",J113&lt;=K113)),"Vencido",IF(OR(AND(I113&lt;&gt;"",I113&lt;='Configuración'!$B$2+'Configuración'!$B$3),AND(J113&lt;&gt;"",J113&lt;=K113+'Configuración'!$B$4)),"Próximo","Vigente"))))</f>
        <v/>
      </c>
      <c r="P113" s="42">
        <f>IF(O113="","",IF(O113="Incompleto","Faltan datos",IF(O113="Vigente","Sin alerta",IF(AND(I113&lt;&gt;"",J113&lt;&gt;"",I113&lt;='Configuración'!$B$2+IF(O113="Próximo",'Configuración'!$B$3,0),J113&lt;=K113+IF(O113="Próximo",'Configuración'!$B$4,0)),"Fecha y kilometraje",IF(AND(I113&lt;&gt;"",I113&lt;='Configuración'!$B$2+IF(O113="Próximo",'Configuración'!$B$3,0)),"Fecha","Kilometraje")))))</f>
        <v/>
      </c>
      <c r="Q113" s="31" t="n"/>
      <c r="R113" s="32" t="n"/>
      <c r="S113" s="31" t="n"/>
      <c r="T113">
        <f>IF(Unidades!A113="","",Unidades!A113)</f>
        <v/>
      </c>
      <c r="U113">
        <f>IF('Configuración'!F113="","",'Configuración'!F113)</f>
        <v/>
      </c>
    </row>
    <row r="114" ht="23" customHeight="1">
      <c r="A114" s="27" t="n"/>
      <c r="B114" s="27" t="n"/>
      <c r="C114" s="31" t="n"/>
      <c r="D114" s="27" t="n"/>
      <c r="E114" s="32" t="n"/>
      <c r="F114" s="33" t="n"/>
      <c r="G114" s="34" t="n"/>
      <c r="H114" s="33" t="n"/>
      <c r="I114" s="35">
        <f>IF(OR(D114="Fecha",D114="Ambos"),IF(OR(E114="",G114=""),"",EDATE(E114,G114)),"")</f>
        <v/>
      </c>
      <c r="J114" s="36">
        <f>IF(OR(D114="Kilometraje",D114="Ambos"),IF(OR(F114="",H114=""),"",F114+H114),"")</f>
        <v/>
      </c>
      <c r="K114" s="36">
        <f>IF(B114="","",IFERROR(INDEX(Unidades!$F$2:$F$151,MATCH(B114,Unidades!$A$2:$A$151,0)),""))</f>
        <v/>
      </c>
      <c r="L114" s="35">
        <f>IF(B114="","",IFERROR(INDEX(Unidades!$G$2:$G$151,MATCH(B114,Unidades!$A$2:$A$151,0)),""))</f>
        <v/>
      </c>
      <c r="M114" s="37">
        <f>IF(I114="","",I114-'Configuración'!$B$2)</f>
        <v/>
      </c>
      <c r="N114" s="36">
        <f>IF(OR(J114="",K114=""),"",J114-K114)</f>
        <v/>
      </c>
      <c r="O114" s="22">
        <f>IF(OR(B114="",C114="",D114=""),"",IF(OR(AND(OR(D114="Fecha",D114="Ambos"),I114=""),AND(OR(D114="Kilometraje",D114="Ambos"),OR(J114="",K114=""))),"Incompleto",IF(OR(AND(I114&lt;&gt;"",I114&lt;='Configuración'!$B$2),AND(J114&lt;&gt;"",J114&lt;=K114)),"Vencido",IF(OR(AND(I114&lt;&gt;"",I114&lt;='Configuración'!$B$2+'Configuración'!$B$3),AND(J114&lt;&gt;"",J114&lt;=K114+'Configuración'!$B$4)),"Próximo","Vigente"))))</f>
        <v/>
      </c>
      <c r="P114" s="38">
        <f>IF(O114="","",IF(O114="Incompleto","Faltan datos",IF(O114="Vigente","Sin alerta",IF(AND(I114&lt;&gt;"",J114&lt;&gt;"",I114&lt;='Configuración'!$B$2+IF(O114="Próximo",'Configuración'!$B$3,0),J114&lt;=K114+IF(O114="Próximo",'Configuración'!$B$4,0)),"Fecha y kilometraje",IF(AND(I114&lt;&gt;"",I114&lt;='Configuración'!$B$2+IF(O114="Próximo",'Configuración'!$B$3,0)),"Fecha","Kilometraje")))))</f>
        <v/>
      </c>
      <c r="Q114" s="31" t="n"/>
      <c r="R114" s="32" t="n"/>
      <c r="S114" s="31" t="n"/>
      <c r="T114">
        <f>IF(Unidades!A114="","",Unidades!A114)</f>
        <v/>
      </c>
      <c r="U114">
        <f>IF('Configuración'!F114="","",'Configuración'!F114)</f>
        <v/>
      </c>
    </row>
    <row r="115" ht="23" customHeight="1">
      <c r="A115" s="27" t="n"/>
      <c r="B115" s="27" t="n"/>
      <c r="C115" s="31" t="n"/>
      <c r="D115" s="27" t="n"/>
      <c r="E115" s="32" t="n"/>
      <c r="F115" s="33" t="n"/>
      <c r="G115" s="34" t="n"/>
      <c r="H115" s="33" t="n"/>
      <c r="I115" s="39">
        <f>IF(OR(D115="Fecha",D115="Ambos"),IF(OR(E115="",G115=""),"",EDATE(E115,G115)),"")</f>
        <v/>
      </c>
      <c r="J115" s="40">
        <f>IF(OR(D115="Kilometraje",D115="Ambos"),IF(OR(F115="",H115=""),"",F115+H115),"")</f>
        <v/>
      </c>
      <c r="K115" s="40">
        <f>IF(B115="","",IFERROR(INDEX(Unidades!$F$2:$F$151,MATCH(B115,Unidades!$A$2:$A$151,0)),""))</f>
        <v/>
      </c>
      <c r="L115" s="39">
        <f>IF(B115="","",IFERROR(INDEX(Unidades!$G$2:$G$151,MATCH(B115,Unidades!$A$2:$A$151,0)),""))</f>
        <v/>
      </c>
      <c r="M115" s="41">
        <f>IF(I115="","",I115-'Configuración'!$B$2)</f>
        <v/>
      </c>
      <c r="N115" s="40">
        <f>IF(OR(J115="",K115=""),"",J115-K115)</f>
        <v/>
      </c>
      <c r="O115" s="24">
        <f>IF(OR(B115="",C115="",D115=""),"",IF(OR(AND(OR(D115="Fecha",D115="Ambos"),I115=""),AND(OR(D115="Kilometraje",D115="Ambos"),OR(J115="",K115=""))),"Incompleto",IF(OR(AND(I115&lt;&gt;"",I115&lt;='Configuración'!$B$2),AND(J115&lt;&gt;"",J115&lt;=K115)),"Vencido",IF(OR(AND(I115&lt;&gt;"",I115&lt;='Configuración'!$B$2+'Configuración'!$B$3),AND(J115&lt;&gt;"",J115&lt;=K115+'Configuración'!$B$4)),"Próximo","Vigente"))))</f>
        <v/>
      </c>
      <c r="P115" s="42">
        <f>IF(O115="","",IF(O115="Incompleto","Faltan datos",IF(O115="Vigente","Sin alerta",IF(AND(I115&lt;&gt;"",J115&lt;&gt;"",I115&lt;='Configuración'!$B$2+IF(O115="Próximo",'Configuración'!$B$3,0),J115&lt;=K115+IF(O115="Próximo",'Configuración'!$B$4,0)),"Fecha y kilometraje",IF(AND(I115&lt;&gt;"",I115&lt;='Configuración'!$B$2+IF(O115="Próximo",'Configuración'!$B$3,0)),"Fecha","Kilometraje")))))</f>
        <v/>
      </c>
      <c r="Q115" s="31" t="n"/>
      <c r="R115" s="32" t="n"/>
      <c r="S115" s="31" t="n"/>
      <c r="T115">
        <f>IF(Unidades!A115="","",Unidades!A115)</f>
        <v/>
      </c>
      <c r="U115">
        <f>IF('Configuración'!F115="","",'Configuración'!F115)</f>
        <v/>
      </c>
    </row>
    <row r="116" ht="23" customHeight="1">
      <c r="A116" s="27" t="n"/>
      <c r="B116" s="27" t="n"/>
      <c r="C116" s="31" t="n"/>
      <c r="D116" s="27" t="n"/>
      <c r="E116" s="32" t="n"/>
      <c r="F116" s="33" t="n"/>
      <c r="G116" s="34" t="n"/>
      <c r="H116" s="33" t="n"/>
      <c r="I116" s="35">
        <f>IF(OR(D116="Fecha",D116="Ambos"),IF(OR(E116="",G116=""),"",EDATE(E116,G116)),"")</f>
        <v/>
      </c>
      <c r="J116" s="36">
        <f>IF(OR(D116="Kilometraje",D116="Ambos"),IF(OR(F116="",H116=""),"",F116+H116),"")</f>
        <v/>
      </c>
      <c r="K116" s="36">
        <f>IF(B116="","",IFERROR(INDEX(Unidades!$F$2:$F$151,MATCH(B116,Unidades!$A$2:$A$151,0)),""))</f>
        <v/>
      </c>
      <c r="L116" s="35">
        <f>IF(B116="","",IFERROR(INDEX(Unidades!$G$2:$G$151,MATCH(B116,Unidades!$A$2:$A$151,0)),""))</f>
        <v/>
      </c>
      <c r="M116" s="37">
        <f>IF(I116="","",I116-'Configuración'!$B$2)</f>
        <v/>
      </c>
      <c r="N116" s="36">
        <f>IF(OR(J116="",K116=""),"",J116-K116)</f>
        <v/>
      </c>
      <c r="O116" s="22">
        <f>IF(OR(B116="",C116="",D116=""),"",IF(OR(AND(OR(D116="Fecha",D116="Ambos"),I116=""),AND(OR(D116="Kilometraje",D116="Ambos"),OR(J116="",K116=""))),"Incompleto",IF(OR(AND(I116&lt;&gt;"",I116&lt;='Configuración'!$B$2),AND(J116&lt;&gt;"",J116&lt;=K116)),"Vencido",IF(OR(AND(I116&lt;&gt;"",I116&lt;='Configuración'!$B$2+'Configuración'!$B$3),AND(J116&lt;&gt;"",J116&lt;=K116+'Configuración'!$B$4)),"Próximo","Vigente"))))</f>
        <v/>
      </c>
      <c r="P116" s="38">
        <f>IF(O116="","",IF(O116="Incompleto","Faltan datos",IF(O116="Vigente","Sin alerta",IF(AND(I116&lt;&gt;"",J116&lt;&gt;"",I116&lt;='Configuración'!$B$2+IF(O116="Próximo",'Configuración'!$B$3,0),J116&lt;=K116+IF(O116="Próximo",'Configuración'!$B$4,0)),"Fecha y kilometraje",IF(AND(I116&lt;&gt;"",I116&lt;='Configuración'!$B$2+IF(O116="Próximo",'Configuración'!$B$3,0)),"Fecha","Kilometraje")))))</f>
        <v/>
      </c>
      <c r="Q116" s="31" t="n"/>
      <c r="R116" s="32" t="n"/>
      <c r="S116" s="31" t="n"/>
      <c r="T116">
        <f>IF(Unidades!A116="","",Unidades!A116)</f>
        <v/>
      </c>
      <c r="U116">
        <f>IF('Configuración'!F116="","",'Configuración'!F116)</f>
        <v/>
      </c>
    </row>
    <row r="117" ht="23" customHeight="1">
      <c r="A117" s="27" t="n"/>
      <c r="B117" s="27" t="n"/>
      <c r="C117" s="31" t="n"/>
      <c r="D117" s="27" t="n"/>
      <c r="E117" s="32" t="n"/>
      <c r="F117" s="33" t="n"/>
      <c r="G117" s="34" t="n"/>
      <c r="H117" s="33" t="n"/>
      <c r="I117" s="39">
        <f>IF(OR(D117="Fecha",D117="Ambos"),IF(OR(E117="",G117=""),"",EDATE(E117,G117)),"")</f>
        <v/>
      </c>
      <c r="J117" s="40">
        <f>IF(OR(D117="Kilometraje",D117="Ambos"),IF(OR(F117="",H117=""),"",F117+H117),"")</f>
        <v/>
      </c>
      <c r="K117" s="40">
        <f>IF(B117="","",IFERROR(INDEX(Unidades!$F$2:$F$151,MATCH(B117,Unidades!$A$2:$A$151,0)),""))</f>
        <v/>
      </c>
      <c r="L117" s="39">
        <f>IF(B117="","",IFERROR(INDEX(Unidades!$G$2:$G$151,MATCH(B117,Unidades!$A$2:$A$151,0)),""))</f>
        <v/>
      </c>
      <c r="M117" s="41">
        <f>IF(I117="","",I117-'Configuración'!$B$2)</f>
        <v/>
      </c>
      <c r="N117" s="40">
        <f>IF(OR(J117="",K117=""),"",J117-K117)</f>
        <v/>
      </c>
      <c r="O117" s="24">
        <f>IF(OR(B117="",C117="",D117=""),"",IF(OR(AND(OR(D117="Fecha",D117="Ambos"),I117=""),AND(OR(D117="Kilometraje",D117="Ambos"),OR(J117="",K117=""))),"Incompleto",IF(OR(AND(I117&lt;&gt;"",I117&lt;='Configuración'!$B$2),AND(J117&lt;&gt;"",J117&lt;=K117)),"Vencido",IF(OR(AND(I117&lt;&gt;"",I117&lt;='Configuración'!$B$2+'Configuración'!$B$3),AND(J117&lt;&gt;"",J117&lt;=K117+'Configuración'!$B$4)),"Próximo","Vigente"))))</f>
        <v/>
      </c>
      <c r="P117" s="42">
        <f>IF(O117="","",IF(O117="Incompleto","Faltan datos",IF(O117="Vigente","Sin alerta",IF(AND(I117&lt;&gt;"",J117&lt;&gt;"",I117&lt;='Configuración'!$B$2+IF(O117="Próximo",'Configuración'!$B$3,0),J117&lt;=K117+IF(O117="Próximo",'Configuración'!$B$4,0)),"Fecha y kilometraje",IF(AND(I117&lt;&gt;"",I117&lt;='Configuración'!$B$2+IF(O117="Próximo",'Configuración'!$B$3,0)),"Fecha","Kilometraje")))))</f>
        <v/>
      </c>
      <c r="Q117" s="31" t="n"/>
      <c r="R117" s="32" t="n"/>
      <c r="S117" s="31" t="n"/>
      <c r="T117">
        <f>IF(Unidades!A117="","",Unidades!A117)</f>
        <v/>
      </c>
      <c r="U117">
        <f>IF('Configuración'!F117="","",'Configuración'!F117)</f>
        <v/>
      </c>
    </row>
    <row r="118" ht="23" customHeight="1">
      <c r="A118" s="27" t="n"/>
      <c r="B118" s="27" t="n"/>
      <c r="C118" s="31" t="n"/>
      <c r="D118" s="27" t="n"/>
      <c r="E118" s="32" t="n"/>
      <c r="F118" s="33" t="n"/>
      <c r="G118" s="34" t="n"/>
      <c r="H118" s="33" t="n"/>
      <c r="I118" s="35">
        <f>IF(OR(D118="Fecha",D118="Ambos"),IF(OR(E118="",G118=""),"",EDATE(E118,G118)),"")</f>
        <v/>
      </c>
      <c r="J118" s="36">
        <f>IF(OR(D118="Kilometraje",D118="Ambos"),IF(OR(F118="",H118=""),"",F118+H118),"")</f>
        <v/>
      </c>
      <c r="K118" s="36">
        <f>IF(B118="","",IFERROR(INDEX(Unidades!$F$2:$F$151,MATCH(B118,Unidades!$A$2:$A$151,0)),""))</f>
        <v/>
      </c>
      <c r="L118" s="35">
        <f>IF(B118="","",IFERROR(INDEX(Unidades!$G$2:$G$151,MATCH(B118,Unidades!$A$2:$A$151,0)),""))</f>
        <v/>
      </c>
      <c r="M118" s="37">
        <f>IF(I118="","",I118-'Configuración'!$B$2)</f>
        <v/>
      </c>
      <c r="N118" s="36">
        <f>IF(OR(J118="",K118=""),"",J118-K118)</f>
        <v/>
      </c>
      <c r="O118" s="22">
        <f>IF(OR(B118="",C118="",D118=""),"",IF(OR(AND(OR(D118="Fecha",D118="Ambos"),I118=""),AND(OR(D118="Kilometraje",D118="Ambos"),OR(J118="",K118=""))),"Incompleto",IF(OR(AND(I118&lt;&gt;"",I118&lt;='Configuración'!$B$2),AND(J118&lt;&gt;"",J118&lt;=K118)),"Vencido",IF(OR(AND(I118&lt;&gt;"",I118&lt;='Configuración'!$B$2+'Configuración'!$B$3),AND(J118&lt;&gt;"",J118&lt;=K118+'Configuración'!$B$4)),"Próximo","Vigente"))))</f>
        <v/>
      </c>
      <c r="P118" s="38">
        <f>IF(O118="","",IF(O118="Incompleto","Faltan datos",IF(O118="Vigente","Sin alerta",IF(AND(I118&lt;&gt;"",J118&lt;&gt;"",I118&lt;='Configuración'!$B$2+IF(O118="Próximo",'Configuración'!$B$3,0),J118&lt;=K118+IF(O118="Próximo",'Configuración'!$B$4,0)),"Fecha y kilometraje",IF(AND(I118&lt;&gt;"",I118&lt;='Configuración'!$B$2+IF(O118="Próximo",'Configuración'!$B$3,0)),"Fecha","Kilometraje")))))</f>
        <v/>
      </c>
      <c r="Q118" s="31" t="n"/>
      <c r="R118" s="32" t="n"/>
      <c r="S118" s="31" t="n"/>
      <c r="T118">
        <f>IF(Unidades!A118="","",Unidades!A118)</f>
        <v/>
      </c>
      <c r="U118">
        <f>IF('Configuración'!F118="","",'Configuración'!F118)</f>
        <v/>
      </c>
    </row>
    <row r="119" ht="23" customHeight="1">
      <c r="A119" s="27" t="n"/>
      <c r="B119" s="27" t="n"/>
      <c r="C119" s="31" t="n"/>
      <c r="D119" s="27" t="n"/>
      <c r="E119" s="32" t="n"/>
      <c r="F119" s="33" t="n"/>
      <c r="G119" s="34" t="n"/>
      <c r="H119" s="33" t="n"/>
      <c r="I119" s="39">
        <f>IF(OR(D119="Fecha",D119="Ambos"),IF(OR(E119="",G119=""),"",EDATE(E119,G119)),"")</f>
        <v/>
      </c>
      <c r="J119" s="40">
        <f>IF(OR(D119="Kilometraje",D119="Ambos"),IF(OR(F119="",H119=""),"",F119+H119),"")</f>
        <v/>
      </c>
      <c r="K119" s="40">
        <f>IF(B119="","",IFERROR(INDEX(Unidades!$F$2:$F$151,MATCH(B119,Unidades!$A$2:$A$151,0)),""))</f>
        <v/>
      </c>
      <c r="L119" s="39">
        <f>IF(B119="","",IFERROR(INDEX(Unidades!$G$2:$G$151,MATCH(B119,Unidades!$A$2:$A$151,0)),""))</f>
        <v/>
      </c>
      <c r="M119" s="41">
        <f>IF(I119="","",I119-'Configuración'!$B$2)</f>
        <v/>
      </c>
      <c r="N119" s="40">
        <f>IF(OR(J119="",K119=""),"",J119-K119)</f>
        <v/>
      </c>
      <c r="O119" s="24">
        <f>IF(OR(B119="",C119="",D119=""),"",IF(OR(AND(OR(D119="Fecha",D119="Ambos"),I119=""),AND(OR(D119="Kilometraje",D119="Ambos"),OR(J119="",K119=""))),"Incompleto",IF(OR(AND(I119&lt;&gt;"",I119&lt;='Configuración'!$B$2),AND(J119&lt;&gt;"",J119&lt;=K119)),"Vencido",IF(OR(AND(I119&lt;&gt;"",I119&lt;='Configuración'!$B$2+'Configuración'!$B$3),AND(J119&lt;&gt;"",J119&lt;=K119+'Configuración'!$B$4)),"Próximo","Vigente"))))</f>
        <v/>
      </c>
      <c r="P119" s="42">
        <f>IF(O119="","",IF(O119="Incompleto","Faltan datos",IF(O119="Vigente","Sin alerta",IF(AND(I119&lt;&gt;"",J119&lt;&gt;"",I119&lt;='Configuración'!$B$2+IF(O119="Próximo",'Configuración'!$B$3,0),J119&lt;=K119+IF(O119="Próximo",'Configuración'!$B$4,0)),"Fecha y kilometraje",IF(AND(I119&lt;&gt;"",I119&lt;='Configuración'!$B$2+IF(O119="Próximo",'Configuración'!$B$3,0)),"Fecha","Kilometraje")))))</f>
        <v/>
      </c>
      <c r="Q119" s="31" t="n"/>
      <c r="R119" s="32" t="n"/>
      <c r="S119" s="31" t="n"/>
      <c r="T119">
        <f>IF(Unidades!A119="","",Unidades!A119)</f>
        <v/>
      </c>
      <c r="U119">
        <f>IF('Configuración'!F119="","",'Configuración'!F119)</f>
        <v/>
      </c>
    </row>
    <row r="120" ht="23" customHeight="1">
      <c r="A120" s="27" t="n"/>
      <c r="B120" s="27" t="n"/>
      <c r="C120" s="31" t="n"/>
      <c r="D120" s="27" t="n"/>
      <c r="E120" s="32" t="n"/>
      <c r="F120" s="33" t="n"/>
      <c r="G120" s="34" t="n"/>
      <c r="H120" s="33" t="n"/>
      <c r="I120" s="35">
        <f>IF(OR(D120="Fecha",D120="Ambos"),IF(OR(E120="",G120=""),"",EDATE(E120,G120)),"")</f>
        <v/>
      </c>
      <c r="J120" s="36">
        <f>IF(OR(D120="Kilometraje",D120="Ambos"),IF(OR(F120="",H120=""),"",F120+H120),"")</f>
        <v/>
      </c>
      <c r="K120" s="36">
        <f>IF(B120="","",IFERROR(INDEX(Unidades!$F$2:$F$151,MATCH(B120,Unidades!$A$2:$A$151,0)),""))</f>
        <v/>
      </c>
      <c r="L120" s="35">
        <f>IF(B120="","",IFERROR(INDEX(Unidades!$G$2:$G$151,MATCH(B120,Unidades!$A$2:$A$151,0)),""))</f>
        <v/>
      </c>
      <c r="M120" s="37">
        <f>IF(I120="","",I120-'Configuración'!$B$2)</f>
        <v/>
      </c>
      <c r="N120" s="36">
        <f>IF(OR(J120="",K120=""),"",J120-K120)</f>
        <v/>
      </c>
      <c r="O120" s="22">
        <f>IF(OR(B120="",C120="",D120=""),"",IF(OR(AND(OR(D120="Fecha",D120="Ambos"),I120=""),AND(OR(D120="Kilometraje",D120="Ambos"),OR(J120="",K120=""))),"Incompleto",IF(OR(AND(I120&lt;&gt;"",I120&lt;='Configuración'!$B$2),AND(J120&lt;&gt;"",J120&lt;=K120)),"Vencido",IF(OR(AND(I120&lt;&gt;"",I120&lt;='Configuración'!$B$2+'Configuración'!$B$3),AND(J120&lt;&gt;"",J120&lt;=K120+'Configuración'!$B$4)),"Próximo","Vigente"))))</f>
        <v/>
      </c>
      <c r="P120" s="38">
        <f>IF(O120="","",IF(O120="Incompleto","Faltan datos",IF(O120="Vigente","Sin alerta",IF(AND(I120&lt;&gt;"",J120&lt;&gt;"",I120&lt;='Configuración'!$B$2+IF(O120="Próximo",'Configuración'!$B$3,0),J120&lt;=K120+IF(O120="Próximo",'Configuración'!$B$4,0)),"Fecha y kilometraje",IF(AND(I120&lt;&gt;"",I120&lt;='Configuración'!$B$2+IF(O120="Próximo",'Configuración'!$B$3,0)),"Fecha","Kilometraje")))))</f>
        <v/>
      </c>
      <c r="Q120" s="31" t="n"/>
      <c r="R120" s="32" t="n"/>
      <c r="S120" s="31" t="n"/>
      <c r="T120">
        <f>IF(Unidades!A120="","",Unidades!A120)</f>
        <v/>
      </c>
      <c r="U120">
        <f>IF('Configuración'!F120="","",'Configuración'!F120)</f>
        <v/>
      </c>
    </row>
    <row r="121" ht="23" customHeight="1">
      <c r="A121" s="27" t="n"/>
      <c r="B121" s="27" t="n"/>
      <c r="C121" s="31" t="n"/>
      <c r="D121" s="27" t="n"/>
      <c r="E121" s="32" t="n"/>
      <c r="F121" s="33" t="n"/>
      <c r="G121" s="34" t="n"/>
      <c r="H121" s="33" t="n"/>
      <c r="I121" s="39">
        <f>IF(OR(D121="Fecha",D121="Ambos"),IF(OR(E121="",G121=""),"",EDATE(E121,G121)),"")</f>
        <v/>
      </c>
      <c r="J121" s="40">
        <f>IF(OR(D121="Kilometraje",D121="Ambos"),IF(OR(F121="",H121=""),"",F121+H121),"")</f>
        <v/>
      </c>
      <c r="K121" s="40">
        <f>IF(B121="","",IFERROR(INDEX(Unidades!$F$2:$F$151,MATCH(B121,Unidades!$A$2:$A$151,0)),""))</f>
        <v/>
      </c>
      <c r="L121" s="39">
        <f>IF(B121="","",IFERROR(INDEX(Unidades!$G$2:$G$151,MATCH(B121,Unidades!$A$2:$A$151,0)),""))</f>
        <v/>
      </c>
      <c r="M121" s="41">
        <f>IF(I121="","",I121-'Configuración'!$B$2)</f>
        <v/>
      </c>
      <c r="N121" s="40">
        <f>IF(OR(J121="",K121=""),"",J121-K121)</f>
        <v/>
      </c>
      <c r="O121" s="24">
        <f>IF(OR(B121="",C121="",D121=""),"",IF(OR(AND(OR(D121="Fecha",D121="Ambos"),I121=""),AND(OR(D121="Kilometraje",D121="Ambos"),OR(J121="",K121=""))),"Incompleto",IF(OR(AND(I121&lt;&gt;"",I121&lt;='Configuración'!$B$2),AND(J121&lt;&gt;"",J121&lt;=K121)),"Vencido",IF(OR(AND(I121&lt;&gt;"",I121&lt;='Configuración'!$B$2+'Configuración'!$B$3),AND(J121&lt;&gt;"",J121&lt;=K121+'Configuración'!$B$4)),"Próximo","Vigente"))))</f>
        <v/>
      </c>
      <c r="P121" s="42">
        <f>IF(O121="","",IF(O121="Incompleto","Faltan datos",IF(O121="Vigente","Sin alerta",IF(AND(I121&lt;&gt;"",J121&lt;&gt;"",I121&lt;='Configuración'!$B$2+IF(O121="Próximo",'Configuración'!$B$3,0),J121&lt;=K121+IF(O121="Próximo",'Configuración'!$B$4,0)),"Fecha y kilometraje",IF(AND(I121&lt;&gt;"",I121&lt;='Configuración'!$B$2+IF(O121="Próximo",'Configuración'!$B$3,0)),"Fecha","Kilometraje")))))</f>
        <v/>
      </c>
      <c r="Q121" s="31" t="n"/>
      <c r="R121" s="32" t="n"/>
      <c r="S121" s="31" t="n"/>
      <c r="T121">
        <f>IF(Unidades!A121="","",Unidades!A121)</f>
        <v/>
      </c>
      <c r="U121">
        <f>IF('Configuración'!F121="","",'Configuración'!F121)</f>
        <v/>
      </c>
    </row>
    <row r="122" ht="23" customHeight="1">
      <c r="A122" s="27" t="n"/>
      <c r="B122" s="27" t="n"/>
      <c r="C122" s="31" t="n"/>
      <c r="D122" s="27" t="n"/>
      <c r="E122" s="32" t="n"/>
      <c r="F122" s="33" t="n"/>
      <c r="G122" s="34" t="n"/>
      <c r="H122" s="33" t="n"/>
      <c r="I122" s="35">
        <f>IF(OR(D122="Fecha",D122="Ambos"),IF(OR(E122="",G122=""),"",EDATE(E122,G122)),"")</f>
        <v/>
      </c>
      <c r="J122" s="36">
        <f>IF(OR(D122="Kilometraje",D122="Ambos"),IF(OR(F122="",H122=""),"",F122+H122),"")</f>
        <v/>
      </c>
      <c r="K122" s="36">
        <f>IF(B122="","",IFERROR(INDEX(Unidades!$F$2:$F$151,MATCH(B122,Unidades!$A$2:$A$151,0)),""))</f>
        <v/>
      </c>
      <c r="L122" s="35">
        <f>IF(B122="","",IFERROR(INDEX(Unidades!$G$2:$G$151,MATCH(B122,Unidades!$A$2:$A$151,0)),""))</f>
        <v/>
      </c>
      <c r="M122" s="37">
        <f>IF(I122="","",I122-'Configuración'!$B$2)</f>
        <v/>
      </c>
      <c r="N122" s="36">
        <f>IF(OR(J122="",K122=""),"",J122-K122)</f>
        <v/>
      </c>
      <c r="O122" s="22">
        <f>IF(OR(B122="",C122="",D122=""),"",IF(OR(AND(OR(D122="Fecha",D122="Ambos"),I122=""),AND(OR(D122="Kilometraje",D122="Ambos"),OR(J122="",K122=""))),"Incompleto",IF(OR(AND(I122&lt;&gt;"",I122&lt;='Configuración'!$B$2),AND(J122&lt;&gt;"",J122&lt;=K122)),"Vencido",IF(OR(AND(I122&lt;&gt;"",I122&lt;='Configuración'!$B$2+'Configuración'!$B$3),AND(J122&lt;&gt;"",J122&lt;=K122+'Configuración'!$B$4)),"Próximo","Vigente"))))</f>
        <v/>
      </c>
      <c r="P122" s="38">
        <f>IF(O122="","",IF(O122="Incompleto","Faltan datos",IF(O122="Vigente","Sin alerta",IF(AND(I122&lt;&gt;"",J122&lt;&gt;"",I122&lt;='Configuración'!$B$2+IF(O122="Próximo",'Configuración'!$B$3,0),J122&lt;=K122+IF(O122="Próximo",'Configuración'!$B$4,0)),"Fecha y kilometraje",IF(AND(I122&lt;&gt;"",I122&lt;='Configuración'!$B$2+IF(O122="Próximo",'Configuración'!$B$3,0)),"Fecha","Kilometraje")))))</f>
        <v/>
      </c>
      <c r="Q122" s="31" t="n"/>
      <c r="R122" s="32" t="n"/>
      <c r="S122" s="31" t="n"/>
      <c r="T122">
        <f>IF(Unidades!A122="","",Unidades!A122)</f>
        <v/>
      </c>
      <c r="U122">
        <f>IF('Configuración'!F122="","",'Configuración'!F122)</f>
        <v/>
      </c>
    </row>
    <row r="123" ht="23" customHeight="1">
      <c r="A123" s="27" t="n"/>
      <c r="B123" s="27" t="n"/>
      <c r="C123" s="31" t="n"/>
      <c r="D123" s="27" t="n"/>
      <c r="E123" s="32" t="n"/>
      <c r="F123" s="33" t="n"/>
      <c r="G123" s="34" t="n"/>
      <c r="H123" s="33" t="n"/>
      <c r="I123" s="39">
        <f>IF(OR(D123="Fecha",D123="Ambos"),IF(OR(E123="",G123=""),"",EDATE(E123,G123)),"")</f>
        <v/>
      </c>
      <c r="J123" s="40">
        <f>IF(OR(D123="Kilometraje",D123="Ambos"),IF(OR(F123="",H123=""),"",F123+H123),"")</f>
        <v/>
      </c>
      <c r="K123" s="40">
        <f>IF(B123="","",IFERROR(INDEX(Unidades!$F$2:$F$151,MATCH(B123,Unidades!$A$2:$A$151,0)),""))</f>
        <v/>
      </c>
      <c r="L123" s="39">
        <f>IF(B123="","",IFERROR(INDEX(Unidades!$G$2:$G$151,MATCH(B123,Unidades!$A$2:$A$151,0)),""))</f>
        <v/>
      </c>
      <c r="M123" s="41">
        <f>IF(I123="","",I123-'Configuración'!$B$2)</f>
        <v/>
      </c>
      <c r="N123" s="40">
        <f>IF(OR(J123="",K123=""),"",J123-K123)</f>
        <v/>
      </c>
      <c r="O123" s="24">
        <f>IF(OR(B123="",C123="",D123=""),"",IF(OR(AND(OR(D123="Fecha",D123="Ambos"),I123=""),AND(OR(D123="Kilometraje",D123="Ambos"),OR(J123="",K123=""))),"Incompleto",IF(OR(AND(I123&lt;&gt;"",I123&lt;='Configuración'!$B$2),AND(J123&lt;&gt;"",J123&lt;=K123)),"Vencido",IF(OR(AND(I123&lt;&gt;"",I123&lt;='Configuración'!$B$2+'Configuración'!$B$3),AND(J123&lt;&gt;"",J123&lt;=K123+'Configuración'!$B$4)),"Próximo","Vigente"))))</f>
        <v/>
      </c>
      <c r="P123" s="42">
        <f>IF(O123="","",IF(O123="Incompleto","Faltan datos",IF(O123="Vigente","Sin alerta",IF(AND(I123&lt;&gt;"",J123&lt;&gt;"",I123&lt;='Configuración'!$B$2+IF(O123="Próximo",'Configuración'!$B$3,0),J123&lt;=K123+IF(O123="Próximo",'Configuración'!$B$4,0)),"Fecha y kilometraje",IF(AND(I123&lt;&gt;"",I123&lt;='Configuración'!$B$2+IF(O123="Próximo",'Configuración'!$B$3,0)),"Fecha","Kilometraje")))))</f>
        <v/>
      </c>
      <c r="Q123" s="31" t="n"/>
      <c r="R123" s="32" t="n"/>
      <c r="S123" s="31" t="n"/>
      <c r="T123">
        <f>IF(Unidades!A123="","",Unidades!A123)</f>
        <v/>
      </c>
      <c r="U123">
        <f>IF('Configuración'!F123="","",'Configuración'!F123)</f>
        <v/>
      </c>
    </row>
    <row r="124" ht="23" customHeight="1">
      <c r="A124" s="27" t="n"/>
      <c r="B124" s="27" t="n"/>
      <c r="C124" s="31" t="n"/>
      <c r="D124" s="27" t="n"/>
      <c r="E124" s="32" t="n"/>
      <c r="F124" s="33" t="n"/>
      <c r="G124" s="34" t="n"/>
      <c r="H124" s="33" t="n"/>
      <c r="I124" s="35">
        <f>IF(OR(D124="Fecha",D124="Ambos"),IF(OR(E124="",G124=""),"",EDATE(E124,G124)),"")</f>
        <v/>
      </c>
      <c r="J124" s="36">
        <f>IF(OR(D124="Kilometraje",D124="Ambos"),IF(OR(F124="",H124=""),"",F124+H124),"")</f>
        <v/>
      </c>
      <c r="K124" s="36">
        <f>IF(B124="","",IFERROR(INDEX(Unidades!$F$2:$F$151,MATCH(B124,Unidades!$A$2:$A$151,0)),""))</f>
        <v/>
      </c>
      <c r="L124" s="35">
        <f>IF(B124="","",IFERROR(INDEX(Unidades!$G$2:$G$151,MATCH(B124,Unidades!$A$2:$A$151,0)),""))</f>
        <v/>
      </c>
      <c r="M124" s="37">
        <f>IF(I124="","",I124-'Configuración'!$B$2)</f>
        <v/>
      </c>
      <c r="N124" s="36">
        <f>IF(OR(J124="",K124=""),"",J124-K124)</f>
        <v/>
      </c>
      <c r="O124" s="22">
        <f>IF(OR(B124="",C124="",D124=""),"",IF(OR(AND(OR(D124="Fecha",D124="Ambos"),I124=""),AND(OR(D124="Kilometraje",D124="Ambos"),OR(J124="",K124=""))),"Incompleto",IF(OR(AND(I124&lt;&gt;"",I124&lt;='Configuración'!$B$2),AND(J124&lt;&gt;"",J124&lt;=K124)),"Vencido",IF(OR(AND(I124&lt;&gt;"",I124&lt;='Configuración'!$B$2+'Configuración'!$B$3),AND(J124&lt;&gt;"",J124&lt;=K124+'Configuración'!$B$4)),"Próximo","Vigente"))))</f>
        <v/>
      </c>
      <c r="P124" s="38">
        <f>IF(O124="","",IF(O124="Incompleto","Faltan datos",IF(O124="Vigente","Sin alerta",IF(AND(I124&lt;&gt;"",J124&lt;&gt;"",I124&lt;='Configuración'!$B$2+IF(O124="Próximo",'Configuración'!$B$3,0),J124&lt;=K124+IF(O124="Próximo",'Configuración'!$B$4,0)),"Fecha y kilometraje",IF(AND(I124&lt;&gt;"",I124&lt;='Configuración'!$B$2+IF(O124="Próximo",'Configuración'!$B$3,0)),"Fecha","Kilometraje")))))</f>
        <v/>
      </c>
      <c r="Q124" s="31" t="n"/>
      <c r="R124" s="32" t="n"/>
      <c r="S124" s="31" t="n"/>
      <c r="T124">
        <f>IF(Unidades!A124="","",Unidades!A124)</f>
        <v/>
      </c>
      <c r="U124">
        <f>IF('Configuración'!F124="","",'Configuración'!F124)</f>
        <v/>
      </c>
    </row>
    <row r="125" ht="23" customHeight="1">
      <c r="A125" s="27" t="n"/>
      <c r="B125" s="27" t="n"/>
      <c r="C125" s="31" t="n"/>
      <c r="D125" s="27" t="n"/>
      <c r="E125" s="32" t="n"/>
      <c r="F125" s="33" t="n"/>
      <c r="G125" s="34" t="n"/>
      <c r="H125" s="33" t="n"/>
      <c r="I125" s="39">
        <f>IF(OR(D125="Fecha",D125="Ambos"),IF(OR(E125="",G125=""),"",EDATE(E125,G125)),"")</f>
        <v/>
      </c>
      <c r="J125" s="40">
        <f>IF(OR(D125="Kilometraje",D125="Ambos"),IF(OR(F125="",H125=""),"",F125+H125),"")</f>
        <v/>
      </c>
      <c r="K125" s="40">
        <f>IF(B125="","",IFERROR(INDEX(Unidades!$F$2:$F$151,MATCH(B125,Unidades!$A$2:$A$151,0)),""))</f>
        <v/>
      </c>
      <c r="L125" s="39">
        <f>IF(B125="","",IFERROR(INDEX(Unidades!$G$2:$G$151,MATCH(B125,Unidades!$A$2:$A$151,0)),""))</f>
        <v/>
      </c>
      <c r="M125" s="41">
        <f>IF(I125="","",I125-'Configuración'!$B$2)</f>
        <v/>
      </c>
      <c r="N125" s="40">
        <f>IF(OR(J125="",K125=""),"",J125-K125)</f>
        <v/>
      </c>
      <c r="O125" s="24">
        <f>IF(OR(B125="",C125="",D125=""),"",IF(OR(AND(OR(D125="Fecha",D125="Ambos"),I125=""),AND(OR(D125="Kilometraje",D125="Ambos"),OR(J125="",K125=""))),"Incompleto",IF(OR(AND(I125&lt;&gt;"",I125&lt;='Configuración'!$B$2),AND(J125&lt;&gt;"",J125&lt;=K125)),"Vencido",IF(OR(AND(I125&lt;&gt;"",I125&lt;='Configuración'!$B$2+'Configuración'!$B$3),AND(J125&lt;&gt;"",J125&lt;=K125+'Configuración'!$B$4)),"Próximo","Vigente"))))</f>
        <v/>
      </c>
      <c r="P125" s="42">
        <f>IF(O125="","",IF(O125="Incompleto","Faltan datos",IF(O125="Vigente","Sin alerta",IF(AND(I125&lt;&gt;"",J125&lt;&gt;"",I125&lt;='Configuración'!$B$2+IF(O125="Próximo",'Configuración'!$B$3,0),J125&lt;=K125+IF(O125="Próximo",'Configuración'!$B$4,0)),"Fecha y kilometraje",IF(AND(I125&lt;&gt;"",I125&lt;='Configuración'!$B$2+IF(O125="Próximo",'Configuración'!$B$3,0)),"Fecha","Kilometraje")))))</f>
        <v/>
      </c>
      <c r="Q125" s="31" t="n"/>
      <c r="R125" s="32" t="n"/>
      <c r="S125" s="31" t="n"/>
      <c r="T125">
        <f>IF(Unidades!A125="","",Unidades!A125)</f>
        <v/>
      </c>
      <c r="U125">
        <f>IF('Configuración'!F125="","",'Configuración'!F125)</f>
        <v/>
      </c>
    </row>
    <row r="126" ht="23" customHeight="1">
      <c r="A126" s="27" t="n"/>
      <c r="B126" s="27" t="n"/>
      <c r="C126" s="31" t="n"/>
      <c r="D126" s="27" t="n"/>
      <c r="E126" s="32" t="n"/>
      <c r="F126" s="33" t="n"/>
      <c r="G126" s="34" t="n"/>
      <c r="H126" s="33" t="n"/>
      <c r="I126" s="35">
        <f>IF(OR(D126="Fecha",D126="Ambos"),IF(OR(E126="",G126=""),"",EDATE(E126,G126)),"")</f>
        <v/>
      </c>
      <c r="J126" s="36">
        <f>IF(OR(D126="Kilometraje",D126="Ambos"),IF(OR(F126="",H126=""),"",F126+H126),"")</f>
        <v/>
      </c>
      <c r="K126" s="36">
        <f>IF(B126="","",IFERROR(INDEX(Unidades!$F$2:$F$151,MATCH(B126,Unidades!$A$2:$A$151,0)),""))</f>
        <v/>
      </c>
      <c r="L126" s="35">
        <f>IF(B126="","",IFERROR(INDEX(Unidades!$G$2:$G$151,MATCH(B126,Unidades!$A$2:$A$151,0)),""))</f>
        <v/>
      </c>
      <c r="M126" s="37">
        <f>IF(I126="","",I126-'Configuración'!$B$2)</f>
        <v/>
      </c>
      <c r="N126" s="36">
        <f>IF(OR(J126="",K126=""),"",J126-K126)</f>
        <v/>
      </c>
      <c r="O126" s="22">
        <f>IF(OR(B126="",C126="",D126=""),"",IF(OR(AND(OR(D126="Fecha",D126="Ambos"),I126=""),AND(OR(D126="Kilometraje",D126="Ambos"),OR(J126="",K126=""))),"Incompleto",IF(OR(AND(I126&lt;&gt;"",I126&lt;='Configuración'!$B$2),AND(J126&lt;&gt;"",J126&lt;=K126)),"Vencido",IF(OR(AND(I126&lt;&gt;"",I126&lt;='Configuración'!$B$2+'Configuración'!$B$3),AND(J126&lt;&gt;"",J126&lt;=K126+'Configuración'!$B$4)),"Próximo","Vigente"))))</f>
        <v/>
      </c>
      <c r="P126" s="38">
        <f>IF(O126="","",IF(O126="Incompleto","Faltan datos",IF(O126="Vigente","Sin alerta",IF(AND(I126&lt;&gt;"",J126&lt;&gt;"",I126&lt;='Configuración'!$B$2+IF(O126="Próximo",'Configuración'!$B$3,0),J126&lt;=K126+IF(O126="Próximo",'Configuración'!$B$4,0)),"Fecha y kilometraje",IF(AND(I126&lt;&gt;"",I126&lt;='Configuración'!$B$2+IF(O126="Próximo",'Configuración'!$B$3,0)),"Fecha","Kilometraje")))))</f>
        <v/>
      </c>
      <c r="Q126" s="31" t="n"/>
      <c r="R126" s="32" t="n"/>
      <c r="S126" s="31" t="n"/>
      <c r="T126">
        <f>IF(Unidades!A126="","",Unidades!A126)</f>
        <v/>
      </c>
      <c r="U126">
        <f>IF('Configuración'!F126="","",'Configuración'!F126)</f>
        <v/>
      </c>
    </row>
    <row r="127" ht="23" customHeight="1">
      <c r="A127" s="27" t="n"/>
      <c r="B127" s="27" t="n"/>
      <c r="C127" s="31" t="n"/>
      <c r="D127" s="27" t="n"/>
      <c r="E127" s="32" t="n"/>
      <c r="F127" s="33" t="n"/>
      <c r="G127" s="34" t="n"/>
      <c r="H127" s="33" t="n"/>
      <c r="I127" s="39">
        <f>IF(OR(D127="Fecha",D127="Ambos"),IF(OR(E127="",G127=""),"",EDATE(E127,G127)),"")</f>
        <v/>
      </c>
      <c r="J127" s="40">
        <f>IF(OR(D127="Kilometraje",D127="Ambos"),IF(OR(F127="",H127=""),"",F127+H127),"")</f>
        <v/>
      </c>
      <c r="K127" s="40">
        <f>IF(B127="","",IFERROR(INDEX(Unidades!$F$2:$F$151,MATCH(B127,Unidades!$A$2:$A$151,0)),""))</f>
        <v/>
      </c>
      <c r="L127" s="39">
        <f>IF(B127="","",IFERROR(INDEX(Unidades!$G$2:$G$151,MATCH(B127,Unidades!$A$2:$A$151,0)),""))</f>
        <v/>
      </c>
      <c r="M127" s="41">
        <f>IF(I127="","",I127-'Configuración'!$B$2)</f>
        <v/>
      </c>
      <c r="N127" s="40">
        <f>IF(OR(J127="",K127=""),"",J127-K127)</f>
        <v/>
      </c>
      <c r="O127" s="24">
        <f>IF(OR(B127="",C127="",D127=""),"",IF(OR(AND(OR(D127="Fecha",D127="Ambos"),I127=""),AND(OR(D127="Kilometraje",D127="Ambos"),OR(J127="",K127=""))),"Incompleto",IF(OR(AND(I127&lt;&gt;"",I127&lt;='Configuración'!$B$2),AND(J127&lt;&gt;"",J127&lt;=K127)),"Vencido",IF(OR(AND(I127&lt;&gt;"",I127&lt;='Configuración'!$B$2+'Configuración'!$B$3),AND(J127&lt;&gt;"",J127&lt;=K127+'Configuración'!$B$4)),"Próximo","Vigente"))))</f>
        <v/>
      </c>
      <c r="P127" s="42">
        <f>IF(O127="","",IF(O127="Incompleto","Faltan datos",IF(O127="Vigente","Sin alerta",IF(AND(I127&lt;&gt;"",J127&lt;&gt;"",I127&lt;='Configuración'!$B$2+IF(O127="Próximo",'Configuración'!$B$3,0),J127&lt;=K127+IF(O127="Próximo",'Configuración'!$B$4,0)),"Fecha y kilometraje",IF(AND(I127&lt;&gt;"",I127&lt;='Configuración'!$B$2+IF(O127="Próximo",'Configuración'!$B$3,0)),"Fecha","Kilometraje")))))</f>
        <v/>
      </c>
      <c r="Q127" s="31" t="n"/>
      <c r="R127" s="32" t="n"/>
      <c r="S127" s="31" t="n"/>
      <c r="T127">
        <f>IF(Unidades!A127="","",Unidades!A127)</f>
        <v/>
      </c>
      <c r="U127">
        <f>IF('Configuración'!F127="","",'Configuración'!F127)</f>
        <v/>
      </c>
    </row>
    <row r="128" ht="23" customHeight="1">
      <c r="A128" s="27" t="n"/>
      <c r="B128" s="27" t="n"/>
      <c r="C128" s="31" t="n"/>
      <c r="D128" s="27" t="n"/>
      <c r="E128" s="32" t="n"/>
      <c r="F128" s="33" t="n"/>
      <c r="G128" s="34" t="n"/>
      <c r="H128" s="33" t="n"/>
      <c r="I128" s="35">
        <f>IF(OR(D128="Fecha",D128="Ambos"),IF(OR(E128="",G128=""),"",EDATE(E128,G128)),"")</f>
        <v/>
      </c>
      <c r="J128" s="36">
        <f>IF(OR(D128="Kilometraje",D128="Ambos"),IF(OR(F128="",H128=""),"",F128+H128),"")</f>
        <v/>
      </c>
      <c r="K128" s="36">
        <f>IF(B128="","",IFERROR(INDEX(Unidades!$F$2:$F$151,MATCH(B128,Unidades!$A$2:$A$151,0)),""))</f>
        <v/>
      </c>
      <c r="L128" s="35">
        <f>IF(B128="","",IFERROR(INDEX(Unidades!$G$2:$G$151,MATCH(B128,Unidades!$A$2:$A$151,0)),""))</f>
        <v/>
      </c>
      <c r="M128" s="37">
        <f>IF(I128="","",I128-'Configuración'!$B$2)</f>
        <v/>
      </c>
      <c r="N128" s="36">
        <f>IF(OR(J128="",K128=""),"",J128-K128)</f>
        <v/>
      </c>
      <c r="O128" s="22">
        <f>IF(OR(B128="",C128="",D128=""),"",IF(OR(AND(OR(D128="Fecha",D128="Ambos"),I128=""),AND(OR(D128="Kilometraje",D128="Ambos"),OR(J128="",K128=""))),"Incompleto",IF(OR(AND(I128&lt;&gt;"",I128&lt;='Configuración'!$B$2),AND(J128&lt;&gt;"",J128&lt;=K128)),"Vencido",IF(OR(AND(I128&lt;&gt;"",I128&lt;='Configuración'!$B$2+'Configuración'!$B$3),AND(J128&lt;&gt;"",J128&lt;=K128+'Configuración'!$B$4)),"Próximo","Vigente"))))</f>
        <v/>
      </c>
      <c r="P128" s="38">
        <f>IF(O128="","",IF(O128="Incompleto","Faltan datos",IF(O128="Vigente","Sin alerta",IF(AND(I128&lt;&gt;"",J128&lt;&gt;"",I128&lt;='Configuración'!$B$2+IF(O128="Próximo",'Configuración'!$B$3,0),J128&lt;=K128+IF(O128="Próximo",'Configuración'!$B$4,0)),"Fecha y kilometraje",IF(AND(I128&lt;&gt;"",I128&lt;='Configuración'!$B$2+IF(O128="Próximo",'Configuración'!$B$3,0)),"Fecha","Kilometraje")))))</f>
        <v/>
      </c>
      <c r="Q128" s="31" t="n"/>
      <c r="R128" s="32" t="n"/>
      <c r="S128" s="31" t="n"/>
      <c r="T128">
        <f>IF(Unidades!A128="","",Unidades!A128)</f>
        <v/>
      </c>
      <c r="U128">
        <f>IF('Configuración'!F128="","",'Configuración'!F128)</f>
        <v/>
      </c>
    </row>
    <row r="129" ht="23" customHeight="1">
      <c r="A129" s="27" t="n"/>
      <c r="B129" s="27" t="n"/>
      <c r="C129" s="31" t="n"/>
      <c r="D129" s="27" t="n"/>
      <c r="E129" s="32" t="n"/>
      <c r="F129" s="33" t="n"/>
      <c r="G129" s="34" t="n"/>
      <c r="H129" s="33" t="n"/>
      <c r="I129" s="39">
        <f>IF(OR(D129="Fecha",D129="Ambos"),IF(OR(E129="",G129=""),"",EDATE(E129,G129)),"")</f>
        <v/>
      </c>
      <c r="J129" s="40">
        <f>IF(OR(D129="Kilometraje",D129="Ambos"),IF(OR(F129="",H129=""),"",F129+H129),"")</f>
        <v/>
      </c>
      <c r="K129" s="40">
        <f>IF(B129="","",IFERROR(INDEX(Unidades!$F$2:$F$151,MATCH(B129,Unidades!$A$2:$A$151,0)),""))</f>
        <v/>
      </c>
      <c r="L129" s="39">
        <f>IF(B129="","",IFERROR(INDEX(Unidades!$G$2:$G$151,MATCH(B129,Unidades!$A$2:$A$151,0)),""))</f>
        <v/>
      </c>
      <c r="M129" s="41">
        <f>IF(I129="","",I129-'Configuración'!$B$2)</f>
        <v/>
      </c>
      <c r="N129" s="40">
        <f>IF(OR(J129="",K129=""),"",J129-K129)</f>
        <v/>
      </c>
      <c r="O129" s="24">
        <f>IF(OR(B129="",C129="",D129=""),"",IF(OR(AND(OR(D129="Fecha",D129="Ambos"),I129=""),AND(OR(D129="Kilometraje",D129="Ambos"),OR(J129="",K129=""))),"Incompleto",IF(OR(AND(I129&lt;&gt;"",I129&lt;='Configuración'!$B$2),AND(J129&lt;&gt;"",J129&lt;=K129)),"Vencido",IF(OR(AND(I129&lt;&gt;"",I129&lt;='Configuración'!$B$2+'Configuración'!$B$3),AND(J129&lt;&gt;"",J129&lt;=K129+'Configuración'!$B$4)),"Próximo","Vigente"))))</f>
        <v/>
      </c>
      <c r="P129" s="42">
        <f>IF(O129="","",IF(O129="Incompleto","Faltan datos",IF(O129="Vigente","Sin alerta",IF(AND(I129&lt;&gt;"",J129&lt;&gt;"",I129&lt;='Configuración'!$B$2+IF(O129="Próximo",'Configuración'!$B$3,0),J129&lt;=K129+IF(O129="Próximo",'Configuración'!$B$4,0)),"Fecha y kilometraje",IF(AND(I129&lt;&gt;"",I129&lt;='Configuración'!$B$2+IF(O129="Próximo",'Configuración'!$B$3,0)),"Fecha","Kilometraje")))))</f>
        <v/>
      </c>
      <c r="Q129" s="31" t="n"/>
      <c r="R129" s="32" t="n"/>
      <c r="S129" s="31" t="n"/>
      <c r="T129">
        <f>IF(Unidades!A129="","",Unidades!A129)</f>
        <v/>
      </c>
      <c r="U129">
        <f>IF('Configuración'!F129="","",'Configuración'!F129)</f>
        <v/>
      </c>
    </row>
    <row r="130" ht="23" customHeight="1">
      <c r="A130" s="27" t="n"/>
      <c r="B130" s="27" t="n"/>
      <c r="C130" s="31" t="n"/>
      <c r="D130" s="27" t="n"/>
      <c r="E130" s="32" t="n"/>
      <c r="F130" s="33" t="n"/>
      <c r="G130" s="34" t="n"/>
      <c r="H130" s="33" t="n"/>
      <c r="I130" s="35">
        <f>IF(OR(D130="Fecha",D130="Ambos"),IF(OR(E130="",G130=""),"",EDATE(E130,G130)),"")</f>
        <v/>
      </c>
      <c r="J130" s="36">
        <f>IF(OR(D130="Kilometraje",D130="Ambos"),IF(OR(F130="",H130=""),"",F130+H130),"")</f>
        <v/>
      </c>
      <c r="K130" s="36">
        <f>IF(B130="","",IFERROR(INDEX(Unidades!$F$2:$F$151,MATCH(B130,Unidades!$A$2:$A$151,0)),""))</f>
        <v/>
      </c>
      <c r="L130" s="35">
        <f>IF(B130="","",IFERROR(INDEX(Unidades!$G$2:$G$151,MATCH(B130,Unidades!$A$2:$A$151,0)),""))</f>
        <v/>
      </c>
      <c r="M130" s="37">
        <f>IF(I130="","",I130-'Configuración'!$B$2)</f>
        <v/>
      </c>
      <c r="N130" s="36">
        <f>IF(OR(J130="",K130=""),"",J130-K130)</f>
        <v/>
      </c>
      <c r="O130" s="22">
        <f>IF(OR(B130="",C130="",D130=""),"",IF(OR(AND(OR(D130="Fecha",D130="Ambos"),I130=""),AND(OR(D130="Kilometraje",D130="Ambos"),OR(J130="",K130=""))),"Incompleto",IF(OR(AND(I130&lt;&gt;"",I130&lt;='Configuración'!$B$2),AND(J130&lt;&gt;"",J130&lt;=K130)),"Vencido",IF(OR(AND(I130&lt;&gt;"",I130&lt;='Configuración'!$B$2+'Configuración'!$B$3),AND(J130&lt;&gt;"",J130&lt;=K130+'Configuración'!$B$4)),"Próximo","Vigente"))))</f>
        <v/>
      </c>
      <c r="P130" s="38">
        <f>IF(O130="","",IF(O130="Incompleto","Faltan datos",IF(O130="Vigente","Sin alerta",IF(AND(I130&lt;&gt;"",J130&lt;&gt;"",I130&lt;='Configuración'!$B$2+IF(O130="Próximo",'Configuración'!$B$3,0),J130&lt;=K130+IF(O130="Próximo",'Configuración'!$B$4,0)),"Fecha y kilometraje",IF(AND(I130&lt;&gt;"",I130&lt;='Configuración'!$B$2+IF(O130="Próximo",'Configuración'!$B$3,0)),"Fecha","Kilometraje")))))</f>
        <v/>
      </c>
      <c r="Q130" s="31" t="n"/>
      <c r="R130" s="32" t="n"/>
      <c r="S130" s="31" t="n"/>
      <c r="T130">
        <f>IF(Unidades!A130="","",Unidades!A130)</f>
        <v/>
      </c>
      <c r="U130">
        <f>IF('Configuración'!F130="","",'Configuración'!F130)</f>
        <v/>
      </c>
    </row>
    <row r="131" ht="23" customHeight="1">
      <c r="A131" s="27" t="n"/>
      <c r="B131" s="27" t="n"/>
      <c r="C131" s="31" t="n"/>
      <c r="D131" s="27" t="n"/>
      <c r="E131" s="32" t="n"/>
      <c r="F131" s="33" t="n"/>
      <c r="G131" s="34" t="n"/>
      <c r="H131" s="33" t="n"/>
      <c r="I131" s="39">
        <f>IF(OR(D131="Fecha",D131="Ambos"),IF(OR(E131="",G131=""),"",EDATE(E131,G131)),"")</f>
        <v/>
      </c>
      <c r="J131" s="40">
        <f>IF(OR(D131="Kilometraje",D131="Ambos"),IF(OR(F131="",H131=""),"",F131+H131),"")</f>
        <v/>
      </c>
      <c r="K131" s="40">
        <f>IF(B131="","",IFERROR(INDEX(Unidades!$F$2:$F$151,MATCH(B131,Unidades!$A$2:$A$151,0)),""))</f>
        <v/>
      </c>
      <c r="L131" s="39">
        <f>IF(B131="","",IFERROR(INDEX(Unidades!$G$2:$G$151,MATCH(B131,Unidades!$A$2:$A$151,0)),""))</f>
        <v/>
      </c>
      <c r="M131" s="41">
        <f>IF(I131="","",I131-'Configuración'!$B$2)</f>
        <v/>
      </c>
      <c r="N131" s="40">
        <f>IF(OR(J131="",K131=""),"",J131-K131)</f>
        <v/>
      </c>
      <c r="O131" s="24">
        <f>IF(OR(B131="",C131="",D131=""),"",IF(OR(AND(OR(D131="Fecha",D131="Ambos"),I131=""),AND(OR(D131="Kilometraje",D131="Ambos"),OR(J131="",K131=""))),"Incompleto",IF(OR(AND(I131&lt;&gt;"",I131&lt;='Configuración'!$B$2),AND(J131&lt;&gt;"",J131&lt;=K131)),"Vencido",IF(OR(AND(I131&lt;&gt;"",I131&lt;='Configuración'!$B$2+'Configuración'!$B$3),AND(J131&lt;&gt;"",J131&lt;=K131+'Configuración'!$B$4)),"Próximo","Vigente"))))</f>
        <v/>
      </c>
      <c r="P131" s="42">
        <f>IF(O131="","",IF(O131="Incompleto","Faltan datos",IF(O131="Vigente","Sin alerta",IF(AND(I131&lt;&gt;"",J131&lt;&gt;"",I131&lt;='Configuración'!$B$2+IF(O131="Próximo",'Configuración'!$B$3,0),J131&lt;=K131+IF(O131="Próximo",'Configuración'!$B$4,0)),"Fecha y kilometraje",IF(AND(I131&lt;&gt;"",I131&lt;='Configuración'!$B$2+IF(O131="Próximo",'Configuración'!$B$3,0)),"Fecha","Kilometraje")))))</f>
        <v/>
      </c>
      <c r="Q131" s="31" t="n"/>
      <c r="R131" s="32" t="n"/>
      <c r="S131" s="31" t="n"/>
      <c r="T131">
        <f>IF(Unidades!A131="","",Unidades!A131)</f>
        <v/>
      </c>
      <c r="U131">
        <f>IF('Configuración'!F131="","",'Configuración'!F131)</f>
        <v/>
      </c>
    </row>
    <row r="132" ht="23" customHeight="1">
      <c r="A132" s="27" t="n"/>
      <c r="B132" s="27" t="n"/>
      <c r="C132" s="31" t="n"/>
      <c r="D132" s="27" t="n"/>
      <c r="E132" s="32" t="n"/>
      <c r="F132" s="33" t="n"/>
      <c r="G132" s="34" t="n"/>
      <c r="H132" s="33" t="n"/>
      <c r="I132" s="35">
        <f>IF(OR(D132="Fecha",D132="Ambos"),IF(OR(E132="",G132=""),"",EDATE(E132,G132)),"")</f>
        <v/>
      </c>
      <c r="J132" s="36">
        <f>IF(OR(D132="Kilometraje",D132="Ambos"),IF(OR(F132="",H132=""),"",F132+H132),"")</f>
        <v/>
      </c>
      <c r="K132" s="36">
        <f>IF(B132="","",IFERROR(INDEX(Unidades!$F$2:$F$151,MATCH(B132,Unidades!$A$2:$A$151,0)),""))</f>
        <v/>
      </c>
      <c r="L132" s="35">
        <f>IF(B132="","",IFERROR(INDEX(Unidades!$G$2:$G$151,MATCH(B132,Unidades!$A$2:$A$151,0)),""))</f>
        <v/>
      </c>
      <c r="M132" s="37">
        <f>IF(I132="","",I132-'Configuración'!$B$2)</f>
        <v/>
      </c>
      <c r="N132" s="36">
        <f>IF(OR(J132="",K132=""),"",J132-K132)</f>
        <v/>
      </c>
      <c r="O132" s="22">
        <f>IF(OR(B132="",C132="",D132=""),"",IF(OR(AND(OR(D132="Fecha",D132="Ambos"),I132=""),AND(OR(D132="Kilometraje",D132="Ambos"),OR(J132="",K132=""))),"Incompleto",IF(OR(AND(I132&lt;&gt;"",I132&lt;='Configuración'!$B$2),AND(J132&lt;&gt;"",J132&lt;=K132)),"Vencido",IF(OR(AND(I132&lt;&gt;"",I132&lt;='Configuración'!$B$2+'Configuración'!$B$3),AND(J132&lt;&gt;"",J132&lt;=K132+'Configuración'!$B$4)),"Próximo","Vigente"))))</f>
        <v/>
      </c>
      <c r="P132" s="38">
        <f>IF(O132="","",IF(O132="Incompleto","Faltan datos",IF(O132="Vigente","Sin alerta",IF(AND(I132&lt;&gt;"",J132&lt;&gt;"",I132&lt;='Configuración'!$B$2+IF(O132="Próximo",'Configuración'!$B$3,0),J132&lt;=K132+IF(O132="Próximo",'Configuración'!$B$4,0)),"Fecha y kilometraje",IF(AND(I132&lt;&gt;"",I132&lt;='Configuración'!$B$2+IF(O132="Próximo",'Configuración'!$B$3,0)),"Fecha","Kilometraje")))))</f>
        <v/>
      </c>
      <c r="Q132" s="31" t="n"/>
      <c r="R132" s="32" t="n"/>
      <c r="S132" s="31" t="n"/>
      <c r="T132">
        <f>IF(Unidades!A132="","",Unidades!A132)</f>
        <v/>
      </c>
      <c r="U132">
        <f>IF('Configuración'!F132="","",'Configuración'!F132)</f>
        <v/>
      </c>
    </row>
    <row r="133" ht="23" customHeight="1">
      <c r="A133" s="27" t="n"/>
      <c r="B133" s="27" t="n"/>
      <c r="C133" s="31" t="n"/>
      <c r="D133" s="27" t="n"/>
      <c r="E133" s="32" t="n"/>
      <c r="F133" s="33" t="n"/>
      <c r="G133" s="34" t="n"/>
      <c r="H133" s="33" t="n"/>
      <c r="I133" s="39">
        <f>IF(OR(D133="Fecha",D133="Ambos"),IF(OR(E133="",G133=""),"",EDATE(E133,G133)),"")</f>
        <v/>
      </c>
      <c r="J133" s="40">
        <f>IF(OR(D133="Kilometraje",D133="Ambos"),IF(OR(F133="",H133=""),"",F133+H133),"")</f>
        <v/>
      </c>
      <c r="K133" s="40">
        <f>IF(B133="","",IFERROR(INDEX(Unidades!$F$2:$F$151,MATCH(B133,Unidades!$A$2:$A$151,0)),""))</f>
        <v/>
      </c>
      <c r="L133" s="39">
        <f>IF(B133="","",IFERROR(INDEX(Unidades!$G$2:$G$151,MATCH(B133,Unidades!$A$2:$A$151,0)),""))</f>
        <v/>
      </c>
      <c r="M133" s="41">
        <f>IF(I133="","",I133-'Configuración'!$B$2)</f>
        <v/>
      </c>
      <c r="N133" s="40">
        <f>IF(OR(J133="",K133=""),"",J133-K133)</f>
        <v/>
      </c>
      <c r="O133" s="24">
        <f>IF(OR(B133="",C133="",D133=""),"",IF(OR(AND(OR(D133="Fecha",D133="Ambos"),I133=""),AND(OR(D133="Kilometraje",D133="Ambos"),OR(J133="",K133=""))),"Incompleto",IF(OR(AND(I133&lt;&gt;"",I133&lt;='Configuración'!$B$2),AND(J133&lt;&gt;"",J133&lt;=K133)),"Vencido",IF(OR(AND(I133&lt;&gt;"",I133&lt;='Configuración'!$B$2+'Configuración'!$B$3),AND(J133&lt;&gt;"",J133&lt;=K133+'Configuración'!$B$4)),"Próximo","Vigente"))))</f>
        <v/>
      </c>
      <c r="P133" s="42">
        <f>IF(O133="","",IF(O133="Incompleto","Faltan datos",IF(O133="Vigente","Sin alerta",IF(AND(I133&lt;&gt;"",J133&lt;&gt;"",I133&lt;='Configuración'!$B$2+IF(O133="Próximo",'Configuración'!$B$3,0),J133&lt;=K133+IF(O133="Próximo",'Configuración'!$B$4,0)),"Fecha y kilometraje",IF(AND(I133&lt;&gt;"",I133&lt;='Configuración'!$B$2+IF(O133="Próximo",'Configuración'!$B$3,0)),"Fecha","Kilometraje")))))</f>
        <v/>
      </c>
      <c r="Q133" s="31" t="n"/>
      <c r="R133" s="32" t="n"/>
      <c r="S133" s="31" t="n"/>
      <c r="T133">
        <f>IF(Unidades!A133="","",Unidades!A133)</f>
        <v/>
      </c>
      <c r="U133">
        <f>IF('Configuración'!F133="","",'Configuración'!F133)</f>
        <v/>
      </c>
    </row>
    <row r="134" ht="23" customHeight="1">
      <c r="A134" s="27" t="n"/>
      <c r="B134" s="27" t="n"/>
      <c r="C134" s="31" t="n"/>
      <c r="D134" s="27" t="n"/>
      <c r="E134" s="32" t="n"/>
      <c r="F134" s="33" t="n"/>
      <c r="G134" s="34" t="n"/>
      <c r="H134" s="33" t="n"/>
      <c r="I134" s="35">
        <f>IF(OR(D134="Fecha",D134="Ambos"),IF(OR(E134="",G134=""),"",EDATE(E134,G134)),"")</f>
        <v/>
      </c>
      <c r="J134" s="36">
        <f>IF(OR(D134="Kilometraje",D134="Ambos"),IF(OR(F134="",H134=""),"",F134+H134),"")</f>
        <v/>
      </c>
      <c r="K134" s="36">
        <f>IF(B134="","",IFERROR(INDEX(Unidades!$F$2:$F$151,MATCH(B134,Unidades!$A$2:$A$151,0)),""))</f>
        <v/>
      </c>
      <c r="L134" s="35">
        <f>IF(B134="","",IFERROR(INDEX(Unidades!$G$2:$G$151,MATCH(B134,Unidades!$A$2:$A$151,0)),""))</f>
        <v/>
      </c>
      <c r="M134" s="37">
        <f>IF(I134="","",I134-'Configuración'!$B$2)</f>
        <v/>
      </c>
      <c r="N134" s="36">
        <f>IF(OR(J134="",K134=""),"",J134-K134)</f>
        <v/>
      </c>
      <c r="O134" s="22">
        <f>IF(OR(B134="",C134="",D134=""),"",IF(OR(AND(OR(D134="Fecha",D134="Ambos"),I134=""),AND(OR(D134="Kilometraje",D134="Ambos"),OR(J134="",K134=""))),"Incompleto",IF(OR(AND(I134&lt;&gt;"",I134&lt;='Configuración'!$B$2),AND(J134&lt;&gt;"",J134&lt;=K134)),"Vencido",IF(OR(AND(I134&lt;&gt;"",I134&lt;='Configuración'!$B$2+'Configuración'!$B$3),AND(J134&lt;&gt;"",J134&lt;=K134+'Configuración'!$B$4)),"Próximo","Vigente"))))</f>
        <v/>
      </c>
      <c r="P134" s="38">
        <f>IF(O134="","",IF(O134="Incompleto","Faltan datos",IF(O134="Vigente","Sin alerta",IF(AND(I134&lt;&gt;"",J134&lt;&gt;"",I134&lt;='Configuración'!$B$2+IF(O134="Próximo",'Configuración'!$B$3,0),J134&lt;=K134+IF(O134="Próximo",'Configuración'!$B$4,0)),"Fecha y kilometraje",IF(AND(I134&lt;&gt;"",I134&lt;='Configuración'!$B$2+IF(O134="Próximo",'Configuración'!$B$3,0)),"Fecha","Kilometraje")))))</f>
        <v/>
      </c>
      <c r="Q134" s="31" t="n"/>
      <c r="R134" s="32" t="n"/>
      <c r="S134" s="31" t="n"/>
      <c r="T134">
        <f>IF(Unidades!A134="","",Unidades!A134)</f>
        <v/>
      </c>
      <c r="U134">
        <f>IF('Configuración'!F134="","",'Configuración'!F134)</f>
        <v/>
      </c>
    </row>
    <row r="135" ht="23" customHeight="1">
      <c r="A135" s="27" t="n"/>
      <c r="B135" s="27" t="n"/>
      <c r="C135" s="31" t="n"/>
      <c r="D135" s="27" t="n"/>
      <c r="E135" s="32" t="n"/>
      <c r="F135" s="33" t="n"/>
      <c r="G135" s="34" t="n"/>
      <c r="H135" s="33" t="n"/>
      <c r="I135" s="39">
        <f>IF(OR(D135="Fecha",D135="Ambos"),IF(OR(E135="",G135=""),"",EDATE(E135,G135)),"")</f>
        <v/>
      </c>
      <c r="J135" s="40">
        <f>IF(OR(D135="Kilometraje",D135="Ambos"),IF(OR(F135="",H135=""),"",F135+H135),"")</f>
        <v/>
      </c>
      <c r="K135" s="40">
        <f>IF(B135="","",IFERROR(INDEX(Unidades!$F$2:$F$151,MATCH(B135,Unidades!$A$2:$A$151,0)),""))</f>
        <v/>
      </c>
      <c r="L135" s="39">
        <f>IF(B135="","",IFERROR(INDEX(Unidades!$G$2:$G$151,MATCH(B135,Unidades!$A$2:$A$151,0)),""))</f>
        <v/>
      </c>
      <c r="M135" s="41">
        <f>IF(I135="","",I135-'Configuración'!$B$2)</f>
        <v/>
      </c>
      <c r="N135" s="40">
        <f>IF(OR(J135="",K135=""),"",J135-K135)</f>
        <v/>
      </c>
      <c r="O135" s="24">
        <f>IF(OR(B135="",C135="",D135=""),"",IF(OR(AND(OR(D135="Fecha",D135="Ambos"),I135=""),AND(OR(D135="Kilometraje",D135="Ambos"),OR(J135="",K135=""))),"Incompleto",IF(OR(AND(I135&lt;&gt;"",I135&lt;='Configuración'!$B$2),AND(J135&lt;&gt;"",J135&lt;=K135)),"Vencido",IF(OR(AND(I135&lt;&gt;"",I135&lt;='Configuración'!$B$2+'Configuración'!$B$3),AND(J135&lt;&gt;"",J135&lt;=K135+'Configuración'!$B$4)),"Próximo","Vigente"))))</f>
        <v/>
      </c>
      <c r="P135" s="42">
        <f>IF(O135="","",IF(O135="Incompleto","Faltan datos",IF(O135="Vigente","Sin alerta",IF(AND(I135&lt;&gt;"",J135&lt;&gt;"",I135&lt;='Configuración'!$B$2+IF(O135="Próximo",'Configuración'!$B$3,0),J135&lt;=K135+IF(O135="Próximo",'Configuración'!$B$4,0)),"Fecha y kilometraje",IF(AND(I135&lt;&gt;"",I135&lt;='Configuración'!$B$2+IF(O135="Próximo",'Configuración'!$B$3,0)),"Fecha","Kilometraje")))))</f>
        <v/>
      </c>
      <c r="Q135" s="31" t="n"/>
      <c r="R135" s="32" t="n"/>
      <c r="S135" s="31" t="n"/>
      <c r="T135">
        <f>IF(Unidades!A135="","",Unidades!A135)</f>
        <v/>
      </c>
      <c r="U135">
        <f>IF('Configuración'!F135="","",'Configuración'!F135)</f>
        <v/>
      </c>
    </row>
    <row r="136" ht="23" customHeight="1">
      <c r="A136" s="27" t="n"/>
      <c r="B136" s="27" t="n"/>
      <c r="C136" s="31" t="n"/>
      <c r="D136" s="27" t="n"/>
      <c r="E136" s="32" t="n"/>
      <c r="F136" s="33" t="n"/>
      <c r="G136" s="34" t="n"/>
      <c r="H136" s="33" t="n"/>
      <c r="I136" s="35">
        <f>IF(OR(D136="Fecha",D136="Ambos"),IF(OR(E136="",G136=""),"",EDATE(E136,G136)),"")</f>
        <v/>
      </c>
      <c r="J136" s="36">
        <f>IF(OR(D136="Kilometraje",D136="Ambos"),IF(OR(F136="",H136=""),"",F136+H136),"")</f>
        <v/>
      </c>
      <c r="K136" s="36">
        <f>IF(B136="","",IFERROR(INDEX(Unidades!$F$2:$F$151,MATCH(B136,Unidades!$A$2:$A$151,0)),""))</f>
        <v/>
      </c>
      <c r="L136" s="35">
        <f>IF(B136="","",IFERROR(INDEX(Unidades!$G$2:$G$151,MATCH(B136,Unidades!$A$2:$A$151,0)),""))</f>
        <v/>
      </c>
      <c r="M136" s="37">
        <f>IF(I136="","",I136-'Configuración'!$B$2)</f>
        <v/>
      </c>
      <c r="N136" s="36">
        <f>IF(OR(J136="",K136=""),"",J136-K136)</f>
        <v/>
      </c>
      <c r="O136" s="22">
        <f>IF(OR(B136="",C136="",D136=""),"",IF(OR(AND(OR(D136="Fecha",D136="Ambos"),I136=""),AND(OR(D136="Kilometraje",D136="Ambos"),OR(J136="",K136=""))),"Incompleto",IF(OR(AND(I136&lt;&gt;"",I136&lt;='Configuración'!$B$2),AND(J136&lt;&gt;"",J136&lt;=K136)),"Vencido",IF(OR(AND(I136&lt;&gt;"",I136&lt;='Configuración'!$B$2+'Configuración'!$B$3),AND(J136&lt;&gt;"",J136&lt;=K136+'Configuración'!$B$4)),"Próximo","Vigente"))))</f>
        <v/>
      </c>
      <c r="P136" s="38">
        <f>IF(O136="","",IF(O136="Incompleto","Faltan datos",IF(O136="Vigente","Sin alerta",IF(AND(I136&lt;&gt;"",J136&lt;&gt;"",I136&lt;='Configuración'!$B$2+IF(O136="Próximo",'Configuración'!$B$3,0),J136&lt;=K136+IF(O136="Próximo",'Configuración'!$B$4,0)),"Fecha y kilometraje",IF(AND(I136&lt;&gt;"",I136&lt;='Configuración'!$B$2+IF(O136="Próximo",'Configuración'!$B$3,0)),"Fecha","Kilometraje")))))</f>
        <v/>
      </c>
      <c r="Q136" s="31" t="n"/>
      <c r="R136" s="32" t="n"/>
      <c r="S136" s="31" t="n"/>
      <c r="T136">
        <f>IF(Unidades!A136="","",Unidades!A136)</f>
        <v/>
      </c>
      <c r="U136">
        <f>IF('Configuración'!F136="","",'Configuración'!F136)</f>
        <v/>
      </c>
    </row>
    <row r="137" ht="23" customHeight="1">
      <c r="A137" s="27" t="n"/>
      <c r="B137" s="27" t="n"/>
      <c r="C137" s="31" t="n"/>
      <c r="D137" s="27" t="n"/>
      <c r="E137" s="32" t="n"/>
      <c r="F137" s="33" t="n"/>
      <c r="G137" s="34" t="n"/>
      <c r="H137" s="33" t="n"/>
      <c r="I137" s="39">
        <f>IF(OR(D137="Fecha",D137="Ambos"),IF(OR(E137="",G137=""),"",EDATE(E137,G137)),"")</f>
        <v/>
      </c>
      <c r="J137" s="40">
        <f>IF(OR(D137="Kilometraje",D137="Ambos"),IF(OR(F137="",H137=""),"",F137+H137),"")</f>
        <v/>
      </c>
      <c r="K137" s="40">
        <f>IF(B137="","",IFERROR(INDEX(Unidades!$F$2:$F$151,MATCH(B137,Unidades!$A$2:$A$151,0)),""))</f>
        <v/>
      </c>
      <c r="L137" s="39">
        <f>IF(B137="","",IFERROR(INDEX(Unidades!$G$2:$G$151,MATCH(B137,Unidades!$A$2:$A$151,0)),""))</f>
        <v/>
      </c>
      <c r="M137" s="41">
        <f>IF(I137="","",I137-'Configuración'!$B$2)</f>
        <v/>
      </c>
      <c r="N137" s="40">
        <f>IF(OR(J137="",K137=""),"",J137-K137)</f>
        <v/>
      </c>
      <c r="O137" s="24">
        <f>IF(OR(B137="",C137="",D137=""),"",IF(OR(AND(OR(D137="Fecha",D137="Ambos"),I137=""),AND(OR(D137="Kilometraje",D137="Ambos"),OR(J137="",K137=""))),"Incompleto",IF(OR(AND(I137&lt;&gt;"",I137&lt;='Configuración'!$B$2),AND(J137&lt;&gt;"",J137&lt;=K137)),"Vencido",IF(OR(AND(I137&lt;&gt;"",I137&lt;='Configuración'!$B$2+'Configuración'!$B$3),AND(J137&lt;&gt;"",J137&lt;=K137+'Configuración'!$B$4)),"Próximo","Vigente"))))</f>
        <v/>
      </c>
      <c r="P137" s="42">
        <f>IF(O137="","",IF(O137="Incompleto","Faltan datos",IF(O137="Vigente","Sin alerta",IF(AND(I137&lt;&gt;"",J137&lt;&gt;"",I137&lt;='Configuración'!$B$2+IF(O137="Próximo",'Configuración'!$B$3,0),J137&lt;=K137+IF(O137="Próximo",'Configuración'!$B$4,0)),"Fecha y kilometraje",IF(AND(I137&lt;&gt;"",I137&lt;='Configuración'!$B$2+IF(O137="Próximo",'Configuración'!$B$3,0)),"Fecha","Kilometraje")))))</f>
        <v/>
      </c>
      <c r="Q137" s="31" t="n"/>
      <c r="R137" s="32" t="n"/>
      <c r="S137" s="31" t="n"/>
      <c r="T137">
        <f>IF(Unidades!A137="","",Unidades!A137)</f>
        <v/>
      </c>
      <c r="U137">
        <f>IF('Configuración'!F137="","",'Configuración'!F137)</f>
        <v/>
      </c>
    </row>
    <row r="138" ht="23" customHeight="1">
      <c r="A138" s="27" t="n"/>
      <c r="B138" s="27" t="n"/>
      <c r="C138" s="31" t="n"/>
      <c r="D138" s="27" t="n"/>
      <c r="E138" s="32" t="n"/>
      <c r="F138" s="33" t="n"/>
      <c r="G138" s="34" t="n"/>
      <c r="H138" s="33" t="n"/>
      <c r="I138" s="35">
        <f>IF(OR(D138="Fecha",D138="Ambos"),IF(OR(E138="",G138=""),"",EDATE(E138,G138)),"")</f>
        <v/>
      </c>
      <c r="J138" s="36">
        <f>IF(OR(D138="Kilometraje",D138="Ambos"),IF(OR(F138="",H138=""),"",F138+H138),"")</f>
        <v/>
      </c>
      <c r="K138" s="36">
        <f>IF(B138="","",IFERROR(INDEX(Unidades!$F$2:$F$151,MATCH(B138,Unidades!$A$2:$A$151,0)),""))</f>
        <v/>
      </c>
      <c r="L138" s="35">
        <f>IF(B138="","",IFERROR(INDEX(Unidades!$G$2:$G$151,MATCH(B138,Unidades!$A$2:$A$151,0)),""))</f>
        <v/>
      </c>
      <c r="M138" s="37">
        <f>IF(I138="","",I138-'Configuración'!$B$2)</f>
        <v/>
      </c>
      <c r="N138" s="36">
        <f>IF(OR(J138="",K138=""),"",J138-K138)</f>
        <v/>
      </c>
      <c r="O138" s="22">
        <f>IF(OR(B138="",C138="",D138=""),"",IF(OR(AND(OR(D138="Fecha",D138="Ambos"),I138=""),AND(OR(D138="Kilometraje",D138="Ambos"),OR(J138="",K138=""))),"Incompleto",IF(OR(AND(I138&lt;&gt;"",I138&lt;='Configuración'!$B$2),AND(J138&lt;&gt;"",J138&lt;=K138)),"Vencido",IF(OR(AND(I138&lt;&gt;"",I138&lt;='Configuración'!$B$2+'Configuración'!$B$3),AND(J138&lt;&gt;"",J138&lt;=K138+'Configuración'!$B$4)),"Próximo","Vigente"))))</f>
        <v/>
      </c>
      <c r="P138" s="38">
        <f>IF(O138="","",IF(O138="Incompleto","Faltan datos",IF(O138="Vigente","Sin alerta",IF(AND(I138&lt;&gt;"",J138&lt;&gt;"",I138&lt;='Configuración'!$B$2+IF(O138="Próximo",'Configuración'!$B$3,0),J138&lt;=K138+IF(O138="Próximo",'Configuración'!$B$4,0)),"Fecha y kilometraje",IF(AND(I138&lt;&gt;"",I138&lt;='Configuración'!$B$2+IF(O138="Próximo",'Configuración'!$B$3,0)),"Fecha","Kilometraje")))))</f>
        <v/>
      </c>
      <c r="Q138" s="31" t="n"/>
      <c r="R138" s="32" t="n"/>
      <c r="S138" s="31" t="n"/>
      <c r="T138">
        <f>IF(Unidades!A138="","",Unidades!A138)</f>
        <v/>
      </c>
      <c r="U138">
        <f>IF('Configuración'!F138="","",'Configuración'!F138)</f>
        <v/>
      </c>
    </row>
    <row r="139" ht="23" customHeight="1">
      <c r="A139" s="27" t="n"/>
      <c r="B139" s="27" t="n"/>
      <c r="C139" s="31" t="n"/>
      <c r="D139" s="27" t="n"/>
      <c r="E139" s="32" t="n"/>
      <c r="F139" s="33" t="n"/>
      <c r="G139" s="34" t="n"/>
      <c r="H139" s="33" t="n"/>
      <c r="I139" s="39">
        <f>IF(OR(D139="Fecha",D139="Ambos"),IF(OR(E139="",G139=""),"",EDATE(E139,G139)),"")</f>
        <v/>
      </c>
      <c r="J139" s="40">
        <f>IF(OR(D139="Kilometraje",D139="Ambos"),IF(OR(F139="",H139=""),"",F139+H139),"")</f>
        <v/>
      </c>
      <c r="K139" s="40">
        <f>IF(B139="","",IFERROR(INDEX(Unidades!$F$2:$F$151,MATCH(B139,Unidades!$A$2:$A$151,0)),""))</f>
        <v/>
      </c>
      <c r="L139" s="39">
        <f>IF(B139="","",IFERROR(INDEX(Unidades!$G$2:$G$151,MATCH(B139,Unidades!$A$2:$A$151,0)),""))</f>
        <v/>
      </c>
      <c r="M139" s="41">
        <f>IF(I139="","",I139-'Configuración'!$B$2)</f>
        <v/>
      </c>
      <c r="N139" s="40">
        <f>IF(OR(J139="",K139=""),"",J139-K139)</f>
        <v/>
      </c>
      <c r="O139" s="24">
        <f>IF(OR(B139="",C139="",D139=""),"",IF(OR(AND(OR(D139="Fecha",D139="Ambos"),I139=""),AND(OR(D139="Kilometraje",D139="Ambos"),OR(J139="",K139=""))),"Incompleto",IF(OR(AND(I139&lt;&gt;"",I139&lt;='Configuración'!$B$2),AND(J139&lt;&gt;"",J139&lt;=K139)),"Vencido",IF(OR(AND(I139&lt;&gt;"",I139&lt;='Configuración'!$B$2+'Configuración'!$B$3),AND(J139&lt;&gt;"",J139&lt;=K139+'Configuración'!$B$4)),"Próximo","Vigente"))))</f>
        <v/>
      </c>
      <c r="P139" s="42">
        <f>IF(O139="","",IF(O139="Incompleto","Faltan datos",IF(O139="Vigente","Sin alerta",IF(AND(I139&lt;&gt;"",J139&lt;&gt;"",I139&lt;='Configuración'!$B$2+IF(O139="Próximo",'Configuración'!$B$3,0),J139&lt;=K139+IF(O139="Próximo",'Configuración'!$B$4,0)),"Fecha y kilometraje",IF(AND(I139&lt;&gt;"",I139&lt;='Configuración'!$B$2+IF(O139="Próximo",'Configuración'!$B$3,0)),"Fecha","Kilometraje")))))</f>
        <v/>
      </c>
      <c r="Q139" s="31" t="n"/>
      <c r="R139" s="32" t="n"/>
      <c r="S139" s="31" t="n"/>
      <c r="T139">
        <f>IF(Unidades!A139="","",Unidades!A139)</f>
        <v/>
      </c>
      <c r="U139">
        <f>IF('Configuración'!F139="","",'Configuración'!F139)</f>
        <v/>
      </c>
    </row>
    <row r="140" ht="23" customHeight="1">
      <c r="A140" s="27" t="n"/>
      <c r="B140" s="27" t="n"/>
      <c r="C140" s="31" t="n"/>
      <c r="D140" s="27" t="n"/>
      <c r="E140" s="32" t="n"/>
      <c r="F140" s="33" t="n"/>
      <c r="G140" s="34" t="n"/>
      <c r="H140" s="33" t="n"/>
      <c r="I140" s="35">
        <f>IF(OR(D140="Fecha",D140="Ambos"),IF(OR(E140="",G140=""),"",EDATE(E140,G140)),"")</f>
        <v/>
      </c>
      <c r="J140" s="36">
        <f>IF(OR(D140="Kilometraje",D140="Ambos"),IF(OR(F140="",H140=""),"",F140+H140),"")</f>
        <v/>
      </c>
      <c r="K140" s="36">
        <f>IF(B140="","",IFERROR(INDEX(Unidades!$F$2:$F$151,MATCH(B140,Unidades!$A$2:$A$151,0)),""))</f>
        <v/>
      </c>
      <c r="L140" s="35">
        <f>IF(B140="","",IFERROR(INDEX(Unidades!$G$2:$G$151,MATCH(B140,Unidades!$A$2:$A$151,0)),""))</f>
        <v/>
      </c>
      <c r="M140" s="37">
        <f>IF(I140="","",I140-'Configuración'!$B$2)</f>
        <v/>
      </c>
      <c r="N140" s="36">
        <f>IF(OR(J140="",K140=""),"",J140-K140)</f>
        <v/>
      </c>
      <c r="O140" s="22">
        <f>IF(OR(B140="",C140="",D140=""),"",IF(OR(AND(OR(D140="Fecha",D140="Ambos"),I140=""),AND(OR(D140="Kilometraje",D140="Ambos"),OR(J140="",K140=""))),"Incompleto",IF(OR(AND(I140&lt;&gt;"",I140&lt;='Configuración'!$B$2),AND(J140&lt;&gt;"",J140&lt;=K140)),"Vencido",IF(OR(AND(I140&lt;&gt;"",I140&lt;='Configuración'!$B$2+'Configuración'!$B$3),AND(J140&lt;&gt;"",J140&lt;=K140+'Configuración'!$B$4)),"Próximo","Vigente"))))</f>
        <v/>
      </c>
      <c r="P140" s="38">
        <f>IF(O140="","",IF(O140="Incompleto","Faltan datos",IF(O140="Vigente","Sin alerta",IF(AND(I140&lt;&gt;"",J140&lt;&gt;"",I140&lt;='Configuración'!$B$2+IF(O140="Próximo",'Configuración'!$B$3,0),J140&lt;=K140+IF(O140="Próximo",'Configuración'!$B$4,0)),"Fecha y kilometraje",IF(AND(I140&lt;&gt;"",I140&lt;='Configuración'!$B$2+IF(O140="Próximo",'Configuración'!$B$3,0)),"Fecha","Kilometraje")))))</f>
        <v/>
      </c>
      <c r="Q140" s="31" t="n"/>
      <c r="R140" s="32" t="n"/>
      <c r="S140" s="31" t="n"/>
      <c r="T140">
        <f>IF(Unidades!A140="","",Unidades!A140)</f>
        <v/>
      </c>
      <c r="U140">
        <f>IF('Configuración'!F140="","",'Configuración'!F140)</f>
        <v/>
      </c>
    </row>
    <row r="141" ht="23" customHeight="1">
      <c r="A141" s="27" t="n"/>
      <c r="B141" s="27" t="n"/>
      <c r="C141" s="31" t="n"/>
      <c r="D141" s="27" t="n"/>
      <c r="E141" s="32" t="n"/>
      <c r="F141" s="33" t="n"/>
      <c r="G141" s="34" t="n"/>
      <c r="H141" s="33" t="n"/>
      <c r="I141" s="39">
        <f>IF(OR(D141="Fecha",D141="Ambos"),IF(OR(E141="",G141=""),"",EDATE(E141,G141)),"")</f>
        <v/>
      </c>
      <c r="J141" s="40">
        <f>IF(OR(D141="Kilometraje",D141="Ambos"),IF(OR(F141="",H141=""),"",F141+H141),"")</f>
        <v/>
      </c>
      <c r="K141" s="40">
        <f>IF(B141="","",IFERROR(INDEX(Unidades!$F$2:$F$151,MATCH(B141,Unidades!$A$2:$A$151,0)),""))</f>
        <v/>
      </c>
      <c r="L141" s="39">
        <f>IF(B141="","",IFERROR(INDEX(Unidades!$G$2:$G$151,MATCH(B141,Unidades!$A$2:$A$151,0)),""))</f>
        <v/>
      </c>
      <c r="M141" s="41">
        <f>IF(I141="","",I141-'Configuración'!$B$2)</f>
        <v/>
      </c>
      <c r="N141" s="40">
        <f>IF(OR(J141="",K141=""),"",J141-K141)</f>
        <v/>
      </c>
      <c r="O141" s="24">
        <f>IF(OR(B141="",C141="",D141=""),"",IF(OR(AND(OR(D141="Fecha",D141="Ambos"),I141=""),AND(OR(D141="Kilometraje",D141="Ambos"),OR(J141="",K141=""))),"Incompleto",IF(OR(AND(I141&lt;&gt;"",I141&lt;='Configuración'!$B$2),AND(J141&lt;&gt;"",J141&lt;=K141)),"Vencido",IF(OR(AND(I141&lt;&gt;"",I141&lt;='Configuración'!$B$2+'Configuración'!$B$3),AND(J141&lt;&gt;"",J141&lt;=K141+'Configuración'!$B$4)),"Próximo","Vigente"))))</f>
        <v/>
      </c>
      <c r="P141" s="42">
        <f>IF(O141="","",IF(O141="Incompleto","Faltan datos",IF(O141="Vigente","Sin alerta",IF(AND(I141&lt;&gt;"",J141&lt;&gt;"",I141&lt;='Configuración'!$B$2+IF(O141="Próximo",'Configuración'!$B$3,0),J141&lt;=K141+IF(O141="Próximo",'Configuración'!$B$4,0)),"Fecha y kilometraje",IF(AND(I141&lt;&gt;"",I141&lt;='Configuración'!$B$2+IF(O141="Próximo",'Configuración'!$B$3,0)),"Fecha","Kilometraje")))))</f>
        <v/>
      </c>
      <c r="Q141" s="31" t="n"/>
      <c r="R141" s="32" t="n"/>
      <c r="S141" s="31" t="n"/>
      <c r="T141">
        <f>IF(Unidades!A141="","",Unidades!A141)</f>
        <v/>
      </c>
      <c r="U141">
        <f>IF('Configuración'!F141="","",'Configuración'!F141)</f>
        <v/>
      </c>
    </row>
    <row r="142" ht="23" customHeight="1">
      <c r="A142" s="27" t="n"/>
      <c r="B142" s="27" t="n"/>
      <c r="C142" s="31" t="n"/>
      <c r="D142" s="27" t="n"/>
      <c r="E142" s="32" t="n"/>
      <c r="F142" s="33" t="n"/>
      <c r="G142" s="34" t="n"/>
      <c r="H142" s="33" t="n"/>
      <c r="I142" s="35">
        <f>IF(OR(D142="Fecha",D142="Ambos"),IF(OR(E142="",G142=""),"",EDATE(E142,G142)),"")</f>
        <v/>
      </c>
      <c r="J142" s="36">
        <f>IF(OR(D142="Kilometraje",D142="Ambos"),IF(OR(F142="",H142=""),"",F142+H142),"")</f>
        <v/>
      </c>
      <c r="K142" s="36">
        <f>IF(B142="","",IFERROR(INDEX(Unidades!$F$2:$F$151,MATCH(B142,Unidades!$A$2:$A$151,0)),""))</f>
        <v/>
      </c>
      <c r="L142" s="35">
        <f>IF(B142="","",IFERROR(INDEX(Unidades!$G$2:$G$151,MATCH(B142,Unidades!$A$2:$A$151,0)),""))</f>
        <v/>
      </c>
      <c r="M142" s="37">
        <f>IF(I142="","",I142-'Configuración'!$B$2)</f>
        <v/>
      </c>
      <c r="N142" s="36">
        <f>IF(OR(J142="",K142=""),"",J142-K142)</f>
        <v/>
      </c>
      <c r="O142" s="22">
        <f>IF(OR(B142="",C142="",D142=""),"",IF(OR(AND(OR(D142="Fecha",D142="Ambos"),I142=""),AND(OR(D142="Kilometraje",D142="Ambos"),OR(J142="",K142=""))),"Incompleto",IF(OR(AND(I142&lt;&gt;"",I142&lt;='Configuración'!$B$2),AND(J142&lt;&gt;"",J142&lt;=K142)),"Vencido",IF(OR(AND(I142&lt;&gt;"",I142&lt;='Configuración'!$B$2+'Configuración'!$B$3),AND(J142&lt;&gt;"",J142&lt;=K142+'Configuración'!$B$4)),"Próximo","Vigente"))))</f>
        <v/>
      </c>
      <c r="P142" s="38">
        <f>IF(O142="","",IF(O142="Incompleto","Faltan datos",IF(O142="Vigente","Sin alerta",IF(AND(I142&lt;&gt;"",J142&lt;&gt;"",I142&lt;='Configuración'!$B$2+IF(O142="Próximo",'Configuración'!$B$3,0),J142&lt;=K142+IF(O142="Próximo",'Configuración'!$B$4,0)),"Fecha y kilometraje",IF(AND(I142&lt;&gt;"",I142&lt;='Configuración'!$B$2+IF(O142="Próximo",'Configuración'!$B$3,0)),"Fecha","Kilometraje")))))</f>
        <v/>
      </c>
      <c r="Q142" s="31" t="n"/>
      <c r="R142" s="32" t="n"/>
      <c r="S142" s="31" t="n"/>
      <c r="T142">
        <f>IF(Unidades!A142="","",Unidades!A142)</f>
        <v/>
      </c>
      <c r="U142">
        <f>IF('Configuración'!F142="","",'Configuración'!F142)</f>
        <v/>
      </c>
    </row>
    <row r="143" ht="23" customHeight="1">
      <c r="A143" s="27" t="n"/>
      <c r="B143" s="27" t="n"/>
      <c r="C143" s="31" t="n"/>
      <c r="D143" s="27" t="n"/>
      <c r="E143" s="32" t="n"/>
      <c r="F143" s="33" t="n"/>
      <c r="G143" s="34" t="n"/>
      <c r="H143" s="33" t="n"/>
      <c r="I143" s="39">
        <f>IF(OR(D143="Fecha",D143="Ambos"),IF(OR(E143="",G143=""),"",EDATE(E143,G143)),"")</f>
        <v/>
      </c>
      <c r="J143" s="40">
        <f>IF(OR(D143="Kilometraje",D143="Ambos"),IF(OR(F143="",H143=""),"",F143+H143),"")</f>
        <v/>
      </c>
      <c r="K143" s="40">
        <f>IF(B143="","",IFERROR(INDEX(Unidades!$F$2:$F$151,MATCH(B143,Unidades!$A$2:$A$151,0)),""))</f>
        <v/>
      </c>
      <c r="L143" s="39">
        <f>IF(B143="","",IFERROR(INDEX(Unidades!$G$2:$G$151,MATCH(B143,Unidades!$A$2:$A$151,0)),""))</f>
        <v/>
      </c>
      <c r="M143" s="41">
        <f>IF(I143="","",I143-'Configuración'!$B$2)</f>
        <v/>
      </c>
      <c r="N143" s="40">
        <f>IF(OR(J143="",K143=""),"",J143-K143)</f>
        <v/>
      </c>
      <c r="O143" s="24">
        <f>IF(OR(B143="",C143="",D143=""),"",IF(OR(AND(OR(D143="Fecha",D143="Ambos"),I143=""),AND(OR(D143="Kilometraje",D143="Ambos"),OR(J143="",K143=""))),"Incompleto",IF(OR(AND(I143&lt;&gt;"",I143&lt;='Configuración'!$B$2),AND(J143&lt;&gt;"",J143&lt;=K143)),"Vencido",IF(OR(AND(I143&lt;&gt;"",I143&lt;='Configuración'!$B$2+'Configuración'!$B$3),AND(J143&lt;&gt;"",J143&lt;=K143+'Configuración'!$B$4)),"Próximo","Vigente"))))</f>
        <v/>
      </c>
      <c r="P143" s="42">
        <f>IF(O143="","",IF(O143="Incompleto","Faltan datos",IF(O143="Vigente","Sin alerta",IF(AND(I143&lt;&gt;"",J143&lt;&gt;"",I143&lt;='Configuración'!$B$2+IF(O143="Próximo",'Configuración'!$B$3,0),J143&lt;=K143+IF(O143="Próximo",'Configuración'!$B$4,0)),"Fecha y kilometraje",IF(AND(I143&lt;&gt;"",I143&lt;='Configuración'!$B$2+IF(O143="Próximo",'Configuración'!$B$3,0)),"Fecha","Kilometraje")))))</f>
        <v/>
      </c>
      <c r="Q143" s="31" t="n"/>
      <c r="R143" s="32" t="n"/>
      <c r="S143" s="31" t="n"/>
      <c r="T143">
        <f>IF(Unidades!A143="","",Unidades!A143)</f>
        <v/>
      </c>
      <c r="U143">
        <f>IF('Configuración'!F143="","",'Configuración'!F143)</f>
        <v/>
      </c>
    </row>
    <row r="144" ht="23" customHeight="1">
      <c r="A144" s="27" t="n"/>
      <c r="B144" s="27" t="n"/>
      <c r="C144" s="31" t="n"/>
      <c r="D144" s="27" t="n"/>
      <c r="E144" s="32" t="n"/>
      <c r="F144" s="33" t="n"/>
      <c r="G144" s="34" t="n"/>
      <c r="H144" s="33" t="n"/>
      <c r="I144" s="35">
        <f>IF(OR(D144="Fecha",D144="Ambos"),IF(OR(E144="",G144=""),"",EDATE(E144,G144)),"")</f>
        <v/>
      </c>
      <c r="J144" s="36">
        <f>IF(OR(D144="Kilometraje",D144="Ambos"),IF(OR(F144="",H144=""),"",F144+H144),"")</f>
        <v/>
      </c>
      <c r="K144" s="36">
        <f>IF(B144="","",IFERROR(INDEX(Unidades!$F$2:$F$151,MATCH(B144,Unidades!$A$2:$A$151,0)),""))</f>
        <v/>
      </c>
      <c r="L144" s="35">
        <f>IF(B144="","",IFERROR(INDEX(Unidades!$G$2:$G$151,MATCH(B144,Unidades!$A$2:$A$151,0)),""))</f>
        <v/>
      </c>
      <c r="M144" s="37">
        <f>IF(I144="","",I144-'Configuración'!$B$2)</f>
        <v/>
      </c>
      <c r="N144" s="36">
        <f>IF(OR(J144="",K144=""),"",J144-K144)</f>
        <v/>
      </c>
      <c r="O144" s="22">
        <f>IF(OR(B144="",C144="",D144=""),"",IF(OR(AND(OR(D144="Fecha",D144="Ambos"),I144=""),AND(OR(D144="Kilometraje",D144="Ambos"),OR(J144="",K144=""))),"Incompleto",IF(OR(AND(I144&lt;&gt;"",I144&lt;='Configuración'!$B$2),AND(J144&lt;&gt;"",J144&lt;=K144)),"Vencido",IF(OR(AND(I144&lt;&gt;"",I144&lt;='Configuración'!$B$2+'Configuración'!$B$3),AND(J144&lt;&gt;"",J144&lt;=K144+'Configuración'!$B$4)),"Próximo","Vigente"))))</f>
        <v/>
      </c>
      <c r="P144" s="38">
        <f>IF(O144="","",IF(O144="Incompleto","Faltan datos",IF(O144="Vigente","Sin alerta",IF(AND(I144&lt;&gt;"",J144&lt;&gt;"",I144&lt;='Configuración'!$B$2+IF(O144="Próximo",'Configuración'!$B$3,0),J144&lt;=K144+IF(O144="Próximo",'Configuración'!$B$4,0)),"Fecha y kilometraje",IF(AND(I144&lt;&gt;"",I144&lt;='Configuración'!$B$2+IF(O144="Próximo",'Configuración'!$B$3,0)),"Fecha","Kilometraje")))))</f>
        <v/>
      </c>
      <c r="Q144" s="31" t="n"/>
      <c r="R144" s="32" t="n"/>
      <c r="S144" s="31" t="n"/>
      <c r="T144">
        <f>IF(Unidades!A144="","",Unidades!A144)</f>
        <v/>
      </c>
      <c r="U144">
        <f>IF('Configuración'!F144="","",'Configuración'!F144)</f>
        <v/>
      </c>
    </row>
    <row r="145" ht="23" customHeight="1">
      <c r="A145" s="27" t="n"/>
      <c r="B145" s="27" t="n"/>
      <c r="C145" s="31" t="n"/>
      <c r="D145" s="27" t="n"/>
      <c r="E145" s="32" t="n"/>
      <c r="F145" s="33" t="n"/>
      <c r="G145" s="34" t="n"/>
      <c r="H145" s="33" t="n"/>
      <c r="I145" s="39">
        <f>IF(OR(D145="Fecha",D145="Ambos"),IF(OR(E145="",G145=""),"",EDATE(E145,G145)),"")</f>
        <v/>
      </c>
      <c r="J145" s="40">
        <f>IF(OR(D145="Kilometraje",D145="Ambos"),IF(OR(F145="",H145=""),"",F145+H145),"")</f>
        <v/>
      </c>
      <c r="K145" s="40">
        <f>IF(B145="","",IFERROR(INDEX(Unidades!$F$2:$F$151,MATCH(B145,Unidades!$A$2:$A$151,0)),""))</f>
        <v/>
      </c>
      <c r="L145" s="39">
        <f>IF(B145="","",IFERROR(INDEX(Unidades!$G$2:$G$151,MATCH(B145,Unidades!$A$2:$A$151,0)),""))</f>
        <v/>
      </c>
      <c r="M145" s="41">
        <f>IF(I145="","",I145-'Configuración'!$B$2)</f>
        <v/>
      </c>
      <c r="N145" s="40">
        <f>IF(OR(J145="",K145=""),"",J145-K145)</f>
        <v/>
      </c>
      <c r="O145" s="24">
        <f>IF(OR(B145="",C145="",D145=""),"",IF(OR(AND(OR(D145="Fecha",D145="Ambos"),I145=""),AND(OR(D145="Kilometraje",D145="Ambos"),OR(J145="",K145=""))),"Incompleto",IF(OR(AND(I145&lt;&gt;"",I145&lt;='Configuración'!$B$2),AND(J145&lt;&gt;"",J145&lt;=K145)),"Vencido",IF(OR(AND(I145&lt;&gt;"",I145&lt;='Configuración'!$B$2+'Configuración'!$B$3),AND(J145&lt;&gt;"",J145&lt;=K145+'Configuración'!$B$4)),"Próximo","Vigente"))))</f>
        <v/>
      </c>
      <c r="P145" s="42">
        <f>IF(O145="","",IF(O145="Incompleto","Faltan datos",IF(O145="Vigente","Sin alerta",IF(AND(I145&lt;&gt;"",J145&lt;&gt;"",I145&lt;='Configuración'!$B$2+IF(O145="Próximo",'Configuración'!$B$3,0),J145&lt;=K145+IF(O145="Próximo",'Configuración'!$B$4,0)),"Fecha y kilometraje",IF(AND(I145&lt;&gt;"",I145&lt;='Configuración'!$B$2+IF(O145="Próximo",'Configuración'!$B$3,0)),"Fecha","Kilometraje")))))</f>
        <v/>
      </c>
      <c r="Q145" s="31" t="n"/>
      <c r="R145" s="32" t="n"/>
      <c r="S145" s="31" t="n"/>
      <c r="T145">
        <f>IF(Unidades!A145="","",Unidades!A145)</f>
        <v/>
      </c>
      <c r="U145">
        <f>IF('Configuración'!F145="","",'Configuración'!F145)</f>
        <v/>
      </c>
    </row>
    <row r="146" ht="23" customHeight="1">
      <c r="A146" s="27" t="n"/>
      <c r="B146" s="27" t="n"/>
      <c r="C146" s="31" t="n"/>
      <c r="D146" s="27" t="n"/>
      <c r="E146" s="32" t="n"/>
      <c r="F146" s="33" t="n"/>
      <c r="G146" s="34" t="n"/>
      <c r="H146" s="33" t="n"/>
      <c r="I146" s="35">
        <f>IF(OR(D146="Fecha",D146="Ambos"),IF(OR(E146="",G146=""),"",EDATE(E146,G146)),"")</f>
        <v/>
      </c>
      <c r="J146" s="36">
        <f>IF(OR(D146="Kilometraje",D146="Ambos"),IF(OR(F146="",H146=""),"",F146+H146),"")</f>
        <v/>
      </c>
      <c r="K146" s="36">
        <f>IF(B146="","",IFERROR(INDEX(Unidades!$F$2:$F$151,MATCH(B146,Unidades!$A$2:$A$151,0)),""))</f>
        <v/>
      </c>
      <c r="L146" s="35">
        <f>IF(B146="","",IFERROR(INDEX(Unidades!$G$2:$G$151,MATCH(B146,Unidades!$A$2:$A$151,0)),""))</f>
        <v/>
      </c>
      <c r="M146" s="37">
        <f>IF(I146="","",I146-'Configuración'!$B$2)</f>
        <v/>
      </c>
      <c r="N146" s="36">
        <f>IF(OR(J146="",K146=""),"",J146-K146)</f>
        <v/>
      </c>
      <c r="O146" s="22">
        <f>IF(OR(B146="",C146="",D146=""),"",IF(OR(AND(OR(D146="Fecha",D146="Ambos"),I146=""),AND(OR(D146="Kilometraje",D146="Ambos"),OR(J146="",K146=""))),"Incompleto",IF(OR(AND(I146&lt;&gt;"",I146&lt;='Configuración'!$B$2),AND(J146&lt;&gt;"",J146&lt;=K146)),"Vencido",IF(OR(AND(I146&lt;&gt;"",I146&lt;='Configuración'!$B$2+'Configuración'!$B$3),AND(J146&lt;&gt;"",J146&lt;=K146+'Configuración'!$B$4)),"Próximo","Vigente"))))</f>
        <v/>
      </c>
      <c r="P146" s="38">
        <f>IF(O146="","",IF(O146="Incompleto","Faltan datos",IF(O146="Vigente","Sin alerta",IF(AND(I146&lt;&gt;"",J146&lt;&gt;"",I146&lt;='Configuración'!$B$2+IF(O146="Próximo",'Configuración'!$B$3,0),J146&lt;=K146+IF(O146="Próximo",'Configuración'!$B$4,0)),"Fecha y kilometraje",IF(AND(I146&lt;&gt;"",I146&lt;='Configuración'!$B$2+IF(O146="Próximo",'Configuración'!$B$3,0)),"Fecha","Kilometraje")))))</f>
        <v/>
      </c>
      <c r="Q146" s="31" t="n"/>
      <c r="R146" s="32" t="n"/>
      <c r="S146" s="31" t="n"/>
      <c r="T146">
        <f>IF(Unidades!A146="","",Unidades!A146)</f>
        <v/>
      </c>
      <c r="U146">
        <f>IF('Configuración'!F146="","",'Configuración'!F146)</f>
        <v/>
      </c>
    </row>
    <row r="147" ht="23" customHeight="1">
      <c r="A147" s="27" t="n"/>
      <c r="B147" s="27" t="n"/>
      <c r="C147" s="31" t="n"/>
      <c r="D147" s="27" t="n"/>
      <c r="E147" s="32" t="n"/>
      <c r="F147" s="33" t="n"/>
      <c r="G147" s="34" t="n"/>
      <c r="H147" s="33" t="n"/>
      <c r="I147" s="39">
        <f>IF(OR(D147="Fecha",D147="Ambos"),IF(OR(E147="",G147=""),"",EDATE(E147,G147)),"")</f>
        <v/>
      </c>
      <c r="J147" s="40">
        <f>IF(OR(D147="Kilometraje",D147="Ambos"),IF(OR(F147="",H147=""),"",F147+H147),"")</f>
        <v/>
      </c>
      <c r="K147" s="40">
        <f>IF(B147="","",IFERROR(INDEX(Unidades!$F$2:$F$151,MATCH(B147,Unidades!$A$2:$A$151,0)),""))</f>
        <v/>
      </c>
      <c r="L147" s="39">
        <f>IF(B147="","",IFERROR(INDEX(Unidades!$G$2:$G$151,MATCH(B147,Unidades!$A$2:$A$151,0)),""))</f>
        <v/>
      </c>
      <c r="M147" s="41">
        <f>IF(I147="","",I147-'Configuración'!$B$2)</f>
        <v/>
      </c>
      <c r="N147" s="40">
        <f>IF(OR(J147="",K147=""),"",J147-K147)</f>
        <v/>
      </c>
      <c r="O147" s="24">
        <f>IF(OR(B147="",C147="",D147=""),"",IF(OR(AND(OR(D147="Fecha",D147="Ambos"),I147=""),AND(OR(D147="Kilometraje",D147="Ambos"),OR(J147="",K147=""))),"Incompleto",IF(OR(AND(I147&lt;&gt;"",I147&lt;='Configuración'!$B$2),AND(J147&lt;&gt;"",J147&lt;=K147)),"Vencido",IF(OR(AND(I147&lt;&gt;"",I147&lt;='Configuración'!$B$2+'Configuración'!$B$3),AND(J147&lt;&gt;"",J147&lt;=K147+'Configuración'!$B$4)),"Próximo","Vigente"))))</f>
        <v/>
      </c>
      <c r="P147" s="42">
        <f>IF(O147="","",IF(O147="Incompleto","Faltan datos",IF(O147="Vigente","Sin alerta",IF(AND(I147&lt;&gt;"",J147&lt;&gt;"",I147&lt;='Configuración'!$B$2+IF(O147="Próximo",'Configuración'!$B$3,0),J147&lt;=K147+IF(O147="Próximo",'Configuración'!$B$4,0)),"Fecha y kilometraje",IF(AND(I147&lt;&gt;"",I147&lt;='Configuración'!$B$2+IF(O147="Próximo",'Configuración'!$B$3,0)),"Fecha","Kilometraje")))))</f>
        <v/>
      </c>
      <c r="Q147" s="31" t="n"/>
      <c r="R147" s="32" t="n"/>
      <c r="S147" s="31" t="n"/>
      <c r="T147">
        <f>IF(Unidades!A147="","",Unidades!A147)</f>
        <v/>
      </c>
      <c r="U147">
        <f>IF('Configuración'!F147="","",'Configuración'!F147)</f>
        <v/>
      </c>
    </row>
    <row r="148" ht="23" customHeight="1">
      <c r="A148" s="27" t="n"/>
      <c r="B148" s="27" t="n"/>
      <c r="C148" s="31" t="n"/>
      <c r="D148" s="27" t="n"/>
      <c r="E148" s="32" t="n"/>
      <c r="F148" s="33" t="n"/>
      <c r="G148" s="34" t="n"/>
      <c r="H148" s="33" t="n"/>
      <c r="I148" s="35">
        <f>IF(OR(D148="Fecha",D148="Ambos"),IF(OR(E148="",G148=""),"",EDATE(E148,G148)),"")</f>
        <v/>
      </c>
      <c r="J148" s="36">
        <f>IF(OR(D148="Kilometraje",D148="Ambos"),IF(OR(F148="",H148=""),"",F148+H148),"")</f>
        <v/>
      </c>
      <c r="K148" s="36">
        <f>IF(B148="","",IFERROR(INDEX(Unidades!$F$2:$F$151,MATCH(B148,Unidades!$A$2:$A$151,0)),""))</f>
        <v/>
      </c>
      <c r="L148" s="35">
        <f>IF(B148="","",IFERROR(INDEX(Unidades!$G$2:$G$151,MATCH(B148,Unidades!$A$2:$A$151,0)),""))</f>
        <v/>
      </c>
      <c r="M148" s="37">
        <f>IF(I148="","",I148-'Configuración'!$B$2)</f>
        <v/>
      </c>
      <c r="N148" s="36">
        <f>IF(OR(J148="",K148=""),"",J148-K148)</f>
        <v/>
      </c>
      <c r="O148" s="22">
        <f>IF(OR(B148="",C148="",D148=""),"",IF(OR(AND(OR(D148="Fecha",D148="Ambos"),I148=""),AND(OR(D148="Kilometraje",D148="Ambos"),OR(J148="",K148=""))),"Incompleto",IF(OR(AND(I148&lt;&gt;"",I148&lt;='Configuración'!$B$2),AND(J148&lt;&gt;"",J148&lt;=K148)),"Vencido",IF(OR(AND(I148&lt;&gt;"",I148&lt;='Configuración'!$B$2+'Configuración'!$B$3),AND(J148&lt;&gt;"",J148&lt;=K148+'Configuración'!$B$4)),"Próximo","Vigente"))))</f>
        <v/>
      </c>
      <c r="P148" s="38">
        <f>IF(O148="","",IF(O148="Incompleto","Faltan datos",IF(O148="Vigente","Sin alerta",IF(AND(I148&lt;&gt;"",J148&lt;&gt;"",I148&lt;='Configuración'!$B$2+IF(O148="Próximo",'Configuración'!$B$3,0),J148&lt;=K148+IF(O148="Próximo",'Configuración'!$B$4,0)),"Fecha y kilometraje",IF(AND(I148&lt;&gt;"",I148&lt;='Configuración'!$B$2+IF(O148="Próximo",'Configuración'!$B$3,0)),"Fecha","Kilometraje")))))</f>
        <v/>
      </c>
      <c r="Q148" s="31" t="n"/>
      <c r="R148" s="32" t="n"/>
      <c r="S148" s="31" t="n"/>
      <c r="T148">
        <f>IF(Unidades!A148="","",Unidades!A148)</f>
        <v/>
      </c>
      <c r="U148">
        <f>IF('Configuración'!F148="","",'Configuración'!F148)</f>
        <v/>
      </c>
    </row>
    <row r="149" ht="23" customHeight="1">
      <c r="A149" s="27" t="n"/>
      <c r="B149" s="27" t="n"/>
      <c r="C149" s="31" t="n"/>
      <c r="D149" s="27" t="n"/>
      <c r="E149" s="32" t="n"/>
      <c r="F149" s="33" t="n"/>
      <c r="G149" s="34" t="n"/>
      <c r="H149" s="33" t="n"/>
      <c r="I149" s="39">
        <f>IF(OR(D149="Fecha",D149="Ambos"),IF(OR(E149="",G149=""),"",EDATE(E149,G149)),"")</f>
        <v/>
      </c>
      <c r="J149" s="40">
        <f>IF(OR(D149="Kilometraje",D149="Ambos"),IF(OR(F149="",H149=""),"",F149+H149),"")</f>
        <v/>
      </c>
      <c r="K149" s="40">
        <f>IF(B149="","",IFERROR(INDEX(Unidades!$F$2:$F$151,MATCH(B149,Unidades!$A$2:$A$151,0)),""))</f>
        <v/>
      </c>
      <c r="L149" s="39">
        <f>IF(B149="","",IFERROR(INDEX(Unidades!$G$2:$G$151,MATCH(B149,Unidades!$A$2:$A$151,0)),""))</f>
        <v/>
      </c>
      <c r="M149" s="41">
        <f>IF(I149="","",I149-'Configuración'!$B$2)</f>
        <v/>
      </c>
      <c r="N149" s="40">
        <f>IF(OR(J149="",K149=""),"",J149-K149)</f>
        <v/>
      </c>
      <c r="O149" s="24">
        <f>IF(OR(B149="",C149="",D149=""),"",IF(OR(AND(OR(D149="Fecha",D149="Ambos"),I149=""),AND(OR(D149="Kilometraje",D149="Ambos"),OR(J149="",K149=""))),"Incompleto",IF(OR(AND(I149&lt;&gt;"",I149&lt;='Configuración'!$B$2),AND(J149&lt;&gt;"",J149&lt;=K149)),"Vencido",IF(OR(AND(I149&lt;&gt;"",I149&lt;='Configuración'!$B$2+'Configuración'!$B$3),AND(J149&lt;&gt;"",J149&lt;=K149+'Configuración'!$B$4)),"Próximo","Vigente"))))</f>
        <v/>
      </c>
      <c r="P149" s="42">
        <f>IF(O149="","",IF(O149="Incompleto","Faltan datos",IF(O149="Vigente","Sin alerta",IF(AND(I149&lt;&gt;"",J149&lt;&gt;"",I149&lt;='Configuración'!$B$2+IF(O149="Próximo",'Configuración'!$B$3,0),J149&lt;=K149+IF(O149="Próximo",'Configuración'!$B$4,0)),"Fecha y kilometraje",IF(AND(I149&lt;&gt;"",I149&lt;='Configuración'!$B$2+IF(O149="Próximo",'Configuración'!$B$3,0)),"Fecha","Kilometraje")))))</f>
        <v/>
      </c>
      <c r="Q149" s="31" t="n"/>
      <c r="R149" s="32" t="n"/>
      <c r="S149" s="31" t="n"/>
      <c r="T149">
        <f>IF(Unidades!A149="","",Unidades!A149)</f>
        <v/>
      </c>
      <c r="U149">
        <f>IF('Configuración'!F149="","",'Configuración'!F149)</f>
        <v/>
      </c>
    </row>
    <row r="150" ht="23" customHeight="1">
      <c r="A150" s="27" t="n"/>
      <c r="B150" s="27" t="n"/>
      <c r="C150" s="31" t="n"/>
      <c r="D150" s="27" t="n"/>
      <c r="E150" s="32" t="n"/>
      <c r="F150" s="33" t="n"/>
      <c r="G150" s="34" t="n"/>
      <c r="H150" s="33" t="n"/>
      <c r="I150" s="35">
        <f>IF(OR(D150="Fecha",D150="Ambos"),IF(OR(E150="",G150=""),"",EDATE(E150,G150)),"")</f>
        <v/>
      </c>
      <c r="J150" s="36">
        <f>IF(OR(D150="Kilometraje",D150="Ambos"),IF(OR(F150="",H150=""),"",F150+H150),"")</f>
        <v/>
      </c>
      <c r="K150" s="36">
        <f>IF(B150="","",IFERROR(INDEX(Unidades!$F$2:$F$151,MATCH(B150,Unidades!$A$2:$A$151,0)),""))</f>
        <v/>
      </c>
      <c r="L150" s="35">
        <f>IF(B150="","",IFERROR(INDEX(Unidades!$G$2:$G$151,MATCH(B150,Unidades!$A$2:$A$151,0)),""))</f>
        <v/>
      </c>
      <c r="M150" s="37">
        <f>IF(I150="","",I150-'Configuración'!$B$2)</f>
        <v/>
      </c>
      <c r="N150" s="36">
        <f>IF(OR(J150="",K150=""),"",J150-K150)</f>
        <v/>
      </c>
      <c r="O150" s="22">
        <f>IF(OR(B150="",C150="",D150=""),"",IF(OR(AND(OR(D150="Fecha",D150="Ambos"),I150=""),AND(OR(D150="Kilometraje",D150="Ambos"),OR(J150="",K150=""))),"Incompleto",IF(OR(AND(I150&lt;&gt;"",I150&lt;='Configuración'!$B$2),AND(J150&lt;&gt;"",J150&lt;=K150)),"Vencido",IF(OR(AND(I150&lt;&gt;"",I150&lt;='Configuración'!$B$2+'Configuración'!$B$3),AND(J150&lt;&gt;"",J150&lt;=K150+'Configuración'!$B$4)),"Próximo","Vigente"))))</f>
        <v/>
      </c>
      <c r="P150" s="38">
        <f>IF(O150="","",IF(O150="Incompleto","Faltan datos",IF(O150="Vigente","Sin alerta",IF(AND(I150&lt;&gt;"",J150&lt;&gt;"",I150&lt;='Configuración'!$B$2+IF(O150="Próximo",'Configuración'!$B$3,0),J150&lt;=K150+IF(O150="Próximo",'Configuración'!$B$4,0)),"Fecha y kilometraje",IF(AND(I150&lt;&gt;"",I150&lt;='Configuración'!$B$2+IF(O150="Próximo",'Configuración'!$B$3,0)),"Fecha","Kilometraje")))))</f>
        <v/>
      </c>
      <c r="Q150" s="31" t="n"/>
      <c r="R150" s="32" t="n"/>
      <c r="S150" s="31" t="n"/>
      <c r="T150">
        <f>IF(Unidades!A150="","",Unidades!A150)</f>
        <v/>
      </c>
      <c r="U150">
        <f>IF('Configuración'!F150="","",'Configuración'!F150)</f>
        <v/>
      </c>
    </row>
    <row r="151" ht="23" customHeight="1">
      <c r="A151" s="27" t="n"/>
      <c r="B151" s="27" t="n"/>
      <c r="C151" s="31" t="n"/>
      <c r="D151" s="27" t="n"/>
      <c r="E151" s="32" t="n"/>
      <c r="F151" s="33" t="n"/>
      <c r="G151" s="34" t="n"/>
      <c r="H151" s="33" t="n"/>
      <c r="I151" s="39">
        <f>IF(OR(D151="Fecha",D151="Ambos"),IF(OR(E151="",G151=""),"",EDATE(E151,G151)),"")</f>
        <v/>
      </c>
      <c r="J151" s="40">
        <f>IF(OR(D151="Kilometraje",D151="Ambos"),IF(OR(F151="",H151=""),"",F151+H151),"")</f>
        <v/>
      </c>
      <c r="K151" s="40">
        <f>IF(B151="","",IFERROR(INDEX(Unidades!$F$2:$F$151,MATCH(B151,Unidades!$A$2:$A$151,0)),""))</f>
        <v/>
      </c>
      <c r="L151" s="39">
        <f>IF(B151="","",IFERROR(INDEX(Unidades!$G$2:$G$151,MATCH(B151,Unidades!$A$2:$A$151,0)),""))</f>
        <v/>
      </c>
      <c r="M151" s="41">
        <f>IF(I151="","",I151-'Configuración'!$B$2)</f>
        <v/>
      </c>
      <c r="N151" s="40">
        <f>IF(OR(J151="",K151=""),"",J151-K151)</f>
        <v/>
      </c>
      <c r="O151" s="24">
        <f>IF(OR(B151="",C151="",D151=""),"",IF(OR(AND(OR(D151="Fecha",D151="Ambos"),I151=""),AND(OR(D151="Kilometraje",D151="Ambos"),OR(J151="",K151=""))),"Incompleto",IF(OR(AND(I151&lt;&gt;"",I151&lt;='Configuración'!$B$2),AND(J151&lt;&gt;"",J151&lt;=K151)),"Vencido",IF(OR(AND(I151&lt;&gt;"",I151&lt;='Configuración'!$B$2+'Configuración'!$B$3),AND(J151&lt;&gt;"",J151&lt;=K151+'Configuración'!$B$4)),"Próximo","Vigente"))))</f>
        <v/>
      </c>
      <c r="P151" s="42">
        <f>IF(O151="","",IF(O151="Incompleto","Faltan datos",IF(O151="Vigente","Sin alerta",IF(AND(I151&lt;&gt;"",J151&lt;&gt;"",I151&lt;='Configuración'!$B$2+IF(O151="Próximo",'Configuración'!$B$3,0),J151&lt;=K151+IF(O151="Próximo",'Configuración'!$B$4,0)),"Fecha y kilometraje",IF(AND(I151&lt;&gt;"",I151&lt;='Configuración'!$B$2+IF(O151="Próximo",'Configuración'!$B$3,0)),"Fecha","Kilometraje")))))</f>
        <v/>
      </c>
      <c r="Q151" s="31" t="n"/>
      <c r="R151" s="32" t="n"/>
      <c r="S151" s="31" t="n"/>
      <c r="T151">
        <f>IF(Unidades!A151="","",Unidades!A151)</f>
        <v/>
      </c>
      <c r="U151">
        <f>IF('Configuración'!F151="","",'Configuración'!F151)</f>
        <v/>
      </c>
    </row>
    <row r="152" ht="23" customHeight="1">
      <c r="A152" s="27" t="n"/>
      <c r="B152" s="27" t="n"/>
      <c r="C152" s="31" t="n"/>
      <c r="D152" s="27" t="n"/>
      <c r="E152" s="32" t="n"/>
      <c r="F152" s="33" t="n"/>
      <c r="G152" s="34" t="n"/>
      <c r="H152" s="33" t="n"/>
      <c r="I152" s="35">
        <f>IF(OR(D152="Fecha",D152="Ambos"),IF(OR(E152="",G152=""),"",EDATE(E152,G152)),"")</f>
        <v/>
      </c>
      <c r="J152" s="36">
        <f>IF(OR(D152="Kilometraje",D152="Ambos"),IF(OR(F152="",H152=""),"",F152+H152),"")</f>
        <v/>
      </c>
      <c r="K152" s="36">
        <f>IF(B152="","",IFERROR(INDEX(Unidades!$F$2:$F$151,MATCH(B152,Unidades!$A$2:$A$151,0)),""))</f>
        <v/>
      </c>
      <c r="L152" s="35">
        <f>IF(B152="","",IFERROR(INDEX(Unidades!$G$2:$G$151,MATCH(B152,Unidades!$A$2:$A$151,0)),""))</f>
        <v/>
      </c>
      <c r="M152" s="37">
        <f>IF(I152="","",I152-'Configuración'!$B$2)</f>
        <v/>
      </c>
      <c r="N152" s="36">
        <f>IF(OR(J152="",K152=""),"",J152-K152)</f>
        <v/>
      </c>
      <c r="O152" s="22">
        <f>IF(OR(B152="",C152="",D152=""),"",IF(OR(AND(OR(D152="Fecha",D152="Ambos"),I152=""),AND(OR(D152="Kilometraje",D152="Ambos"),OR(J152="",K152=""))),"Incompleto",IF(OR(AND(I152&lt;&gt;"",I152&lt;='Configuración'!$B$2),AND(J152&lt;&gt;"",J152&lt;=K152)),"Vencido",IF(OR(AND(I152&lt;&gt;"",I152&lt;='Configuración'!$B$2+'Configuración'!$B$3),AND(J152&lt;&gt;"",J152&lt;=K152+'Configuración'!$B$4)),"Próximo","Vigente"))))</f>
        <v/>
      </c>
      <c r="P152" s="38">
        <f>IF(O152="","",IF(O152="Incompleto","Faltan datos",IF(O152="Vigente","Sin alerta",IF(AND(I152&lt;&gt;"",J152&lt;&gt;"",I152&lt;='Configuración'!$B$2+IF(O152="Próximo",'Configuración'!$B$3,0),J152&lt;=K152+IF(O152="Próximo",'Configuración'!$B$4,0)),"Fecha y kilometraje",IF(AND(I152&lt;&gt;"",I152&lt;='Configuración'!$B$2+IF(O152="Próximo",'Configuración'!$B$3,0)),"Fecha","Kilometraje")))))</f>
        <v/>
      </c>
      <c r="Q152" s="31" t="n"/>
      <c r="R152" s="32" t="n"/>
      <c r="S152" s="31" t="n"/>
      <c r="T152">
        <f>IF(Unidades!A152="","",Unidades!A152)</f>
        <v/>
      </c>
      <c r="U152">
        <f>IF('Configuración'!F152="","",'Configuración'!F152)</f>
        <v/>
      </c>
    </row>
    <row r="153" ht="23" customHeight="1">
      <c r="A153" s="27" t="n"/>
      <c r="B153" s="27" t="n"/>
      <c r="C153" s="31" t="n"/>
      <c r="D153" s="27" t="n"/>
      <c r="E153" s="32" t="n"/>
      <c r="F153" s="33" t="n"/>
      <c r="G153" s="34" t="n"/>
      <c r="H153" s="33" t="n"/>
      <c r="I153" s="39">
        <f>IF(OR(D153="Fecha",D153="Ambos"),IF(OR(E153="",G153=""),"",EDATE(E153,G153)),"")</f>
        <v/>
      </c>
      <c r="J153" s="40">
        <f>IF(OR(D153="Kilometraje",D153="Ambos"),IF(OR(F153="",H153=""),"",F153+H153),"")</f>
        <v/>
      </c>
      <c r="K153" s="40">
        <f>IF(B153="","",IFERROR(INDEX(Unidades!$F$2:$F$151,MATCH(B153,Unidades!$A$2:$A$151,0)),""))</f>
        <v/>
      </c>
      <c r="L153" s="39">
        <f>IF(B153="","",IFERROR(INDEX(Unidades!$G$2:$G$151,MATCH(B153,Unidades!$A$2:$A$151,0)),""))</f>
        <v/>
      </c>
      <c r="M153" s="41">
        <f>IF(I153="","",I153-'Configuración'!$B$2)</f>
        <v/>
      </c>
      <c r="N153" s="40">
        <f>IF(OR(J153="",K153=""),"",J153-K153)</f>
        <v/>
      </c>
      <c r="O153" s="24">
        <f>IF(OR(B153="",C153="",D153=""),"",IF(OR(AND(OR(D153="Fecha",D153="Ambos"),I153=""),AND(OR(D153="Kilometraje",D153="Ambos"),OR(J153="",K153=""))),"Incompleto",IF(OR(AND(I153&lt;&gt;"",I153&lt;='Configuración'!$B$2),AND(J153&lt;&gt;"",J153&lt;=K153)),"Vencido",IF(OR(AND(I153&lt;&gt;"",I153&lt;='Configuración'!$B$2+'Configuración'!$B$3),AND(J153&lt;&gt;"",J153&lt;=K153+'Configuración'!$B$4)),"Próximo","Vigente"))))</f>
        <v/>
      </c>
      <c r="P153" s="42">
        <f>IF(O153="","",IF(O153="Incompleto","Faltan datos",IF(O153="Vigente","Sin alerta",IF(AND(I153&lt;&gt;"",J153&lt;&gt;"",I153&lt;='Configuración'!$B$2+IF(O153="Próximo",'Configuración'!$B$3,0),J153&lt;=K153+IF(O153="Próximo",'Configuración'!$B$4,0)),"Fecha y kilometraje",IF(AND(I153&lt;&gt;"",I153&lt;='Configuración'!$B$2+IF(O153="Próximo",'Configuración'!$B$3,0)),"Fecha","Kilometraje")))))</f>
        <v/>
      </c>
      <c r="Q153" s="31" t="n"/>
      <c r="R153" s="32" t="n"/>
      <c r="S153" s="31" t="n"/>
      <c r="T153">
        <f>IF(Unidades!A153="","",Unidades!A153)</f>
        <v/>
      </c>
      <c r="U153">
        <f>IF('Configuración'!F153="","",'Configuración'!F153)</f>
        <v/>
      </c>
    </row>
    <row r="154" ht="23" customHeight="1">
      <c r="A154" s="27" t="n"/>
      <c r="B154" s="27" t="n"/>
      <c r="C154" s="31" t="n"/>
      <c r="D154" s="27" t="n"/>
      <c r="E154" s="32" t="n"/>
      <c r="F154" s="33" t="n"/>
      <c r="G154" s="34" t="n"/>
      <c r="H154" s="33" t="n"/>
      <c r="I154" s="35">
        <f>IF(OR(D154="Fecha",D154="Ambos"),IF(OR(E154="",G154=""),"",EDATE(E154,G154)),"")</f>
        <v/>
      </c>
      <c r="J154" s="36">
        <f>IF(OR(D154="Kilometraje",D154="Ambos"),IF(OR(F154="",H154=""),"",F154+H154),"")</f>
        <v/>
      </c>
      <c r="K154" s="36">
        <f>IF(B154="","",IFERROR(INDEX(Unidades!$F$2:$F$151,MATCH(B154,Unidades!$A$2:$A$151,0)),""))</f>
        <v/>
      </c>
      <c r="L154" s="35">
        <f>IF(B154="","",IFERROR(INDEX(Unidades!$G$2:$G$151,MATCH(B154,Unidades!$A$2:$A$151,0)),""))</f>
        <v/>
      </c>
      <c r="M154" s="37">
        <f>IF(I154="","",I154-'Configuración'!$B$2)</f>
        <v/>
      </c>
      <c r="N154" s="36">
        <f>IF(OR(J154="",K154=""),"",J154-K154)</f>
        <v/>
      </c>
      <c r="O154" s="22">
        <f>IF(OR(B154="",C154="",D154=""),"",IF(OR(AND(OR(D154="Fecha",D154="Ambos"),I154=""),AND(OR(D154="Kilometraje",D154="Ambos"),OR(J154="",K154=""))),"Incompleto",IF(OR(AND(I154&lt;&gt;"",I154&lt;='Configuración'!$B$2),AND(J154&lt;&gt;"",J154&lt;=K154)),"Vencido",IF(OR(AND(I154&lt;&gt;"",I154&lt;='Configuración'!$B$2+'Configuración'!$B$3),AND(J154&lt;&gt;"",J154&lt;=K154+'Configuración'!$B$4)),"Próximo","Vigente"))))</f>
        <v/>
      </c>
      <c r="P154" s="38">
        <f>IF(O154="","",IF(O154="Incompleto","Faltan datos",IF(O154="Vigente","Sin alerta",IF(AND(I154&lt;&gt;"",J154&lt;&gt;"",I154&lt;='Configuración'!$B$2+IF(O154="Próximo",'Configuración'!$B$3,0),J154&lt;=K154+IF(O154="Próximo",'Configuración'!$B$4,0)),"Fecha y kilometraje",IF(AND(I154&lt;&gt;"",I154&lt;='Configuración'!$B$2+IF(O154="Próximo",'Configuración'!$B$3,0)),"Fecha","Kilometraje")))))</f>
        <v/>
      </c>
      <c r="Q154" s="31" t="n"/>
      <c r="R154" s="32" t="n"/>
      <c r="S154" s="31" t="n"/>
      <c r="T154">
        <f>IF(Unidades!A154="","",Unidades!A154)</f>
        <v/>
      </c>
      <c r="U154">
        <f>IF('Configuración'!F154="","",'Configuración'!F154)</f>
        <v/>
      </c>
    </row>
    <row r="155" ht="23" customHeight="1">
      <c r="A155" s="27" t="n"/>
      <c r="B155" s="27" t="n"/>
      <c r="C155" s="31" t="n"/>
      <c r="D155" s="27" t="n"/>
      <c r="E155" s="32" t="n"/>
      <c r="F155" s="33" t="n"/>
      <c r="G155" s="34" t="n"/>
      <c r="H155" s="33" t="n"/>
      <c r="I155" s="39">
        <f>IF(OR(D155="Fecha",D155="Ambos"),IF(OR(E155="",G155=""),"",EDATE(E155,G155)),"")</f>
        <v/>
      </c>
      <c r="J155" s="40">
        <f>IF(OR(D155="Kilometraje",D155="Ambos"),IF(OR(F155="",H155=""),"",F155+H155),"")</f>
        <v/>
      </c>
      <c r="K155" s="40">
        <f>IF(B155="","",IFERROR(INDEX(Unidades!$F$2:$F$151,MATCH(B155,Unidades!$A$2:$A$151,0)),""))</f>
        <v/>
      </c>
      <c r="L155" s="39">
        <f>IF(B155="","",IFERROR(INDEX(Unidades!$G$2:$G$151,MATCH(B155,Unidades!$A$2:$A$151,0)),""))</f>
        <v/>
      </c>
      <c r="M155" s="41">
        <f>IF(I155="","",I155-'Configuración'!$B$2)</f>
        <v/>
      </c>
      <c r="N155" s="40">
        <f>IF(OR(J155="",K155=""),"",J155-K155)</f>
        <v/>
      </c>
      <c r="O155" s="24">
        <f>IF(OR(B155="",C155="",D155=""),"",IF(OR(AND(OR(D155="Fecha",D155="Ambos"),I155=""),AND(OR(D155="Kilometraje",D155="Ambos"),OR(J155="",K155=""))),"Incompleto",IF(OR(AND(I155&lt;&gt;"",I155&lt;='Configuración'!$B$2),AND(J155&lt;&gt;"",J155&lt;=K155)),"Vencido",IF(OR(AND(I155&lt;&gt;"",I155&lt;='Configuración'!$B$2+'Configuración'!$B$3),AND(J155&lt;&gt;"",J155&lt;=K155+'Configuración'!$B$4)),"Próximo","Vigente"))))</f>
        <v/>
      </c>
      <c r="P155" s="42">
        <f>IF(O155="","",IF(O155="Incompleto","Faltan datos",IF(O155="Vigente","Sin alerta",IF(AND(I155&lt;&gt;"",J155&lt;&gt;"",I155&lt;='Configuración'!$B$2+IF(O155="Próximo",'Configuración'!$B$3,0),J155&lt;=K155+IF(O155="Próximo",'Configuración'!$B$4,0)),"Fecha y kilometraje",IF(AND(I155&lt;&gt;"",I155&lt;='Configuración'!$B$2+IF(O155="Próximo",'Configuración'!$B$3,0)),"Fecha","Kilometraje")))))</f>
        <v/>
      </c>
      <c r="Q155" s="31" t="n"/>
      <c r="R155" s="32" t="n"/>
      <c r="S155" s="31" t="n"/>
      <c r="T155">
        <f>IF(Unidades!A155="","",Unidades!A155)</f>
        <v/>
      </c>
      <c r="U155">
        <f>IF('Configuración'!F155="","",'Configuración'!F155)</f>
        <v/>
      </c>
    </row>
    <row r="156" ht="23" customHeight="1">
      <c r="A156" s="27" t="n"/>
      <c r="B156" s="27" t="n"/>
      <c r="C156" s="31" t="n"/>
      <c r="D156" s="27" t="n"/>
      <c r="E156" s="32" t="n"/>
      <c r="F156" s="33" t="n"/>
      <c r="G156" s="34" t="n"/>
      <c r="H156" s="33" t="n"/>
      <c r="I156" s="35">
        <f>IF(OR(D156="Fecha",D156="Ambos"),IF(OR(E156="",G156=""),"",EDATE(E156,G156)),"")</f>
        <v/>
      </c>
      <c r="J156" s="36">
        <f>IF(OR(D156="Kilometraje",D156="Ambos"),IF(OR(F156="",H156=""),"",F156+H156),"")</f>
        <v/>
      </c>
      <c r="K156" s="36">
        <f>IF(B156="","",IFERROR(INDEX(Unidades!$F$2:$F$151,MATCH(B156,Unidades!$A$2:$A$151,0)),""))</f>
        <v/>
      </c>
      <c r="L156" s="35">
        <f>IF(B156="","",IFERROR(INDEX(Unidades!$G$2:$G$151,MATCH(B156,Unidades!$A$2:$A$151,0)),""))</f>
        <v/>
      </c>
      <c r="M156" s="37">
        <f>IF(I156="","",I156-'Configuración'!$B$2)</f>
        <v/>
      </c>
      <c r="N156" s="36">
        <f>IF(OR(J156="",K156=""),"",J156-K156)</f>
        <v/>
      </c>
      <c r="O156" s="22">
        <f>IF(OR(B156="",C156="",D156=""),"",IF(OR(AND(OR(D156="Fecha",D156="Ambos"),I156=""),AND(OR(D156="Kilometraje",D156="Ambos"),OR(J156="",K156=""))),"Incompleto",IF(OR(AND(I156&lt;&gt;"",I156&lt;='Configuración'!$B$2),AND(J156&lt;&gt;"",J156&lt;=K156)),"Vencido",IF(OR(AND(I156&lt;&gt;"",I156&lt;='Configuración'!$B$2+'Configuración'!$B$3),AND(J156&lt;&gt;"",J156&lt;=K156+'Configuración'!$B$4)),"Próximo","Vigente"))))</f>
        <v/>
      </c>
      <c r="P156" s="38">
        <f>IF(O156="","",IF(O156="Incompleto","Faltan datos",IF(O156="Vigente","Sin alerta",IF(AND(I156&lt;&gt;"",J156&lt;&gt;"",I156&lt;='Configuración'!$B$2+IF(O156="Próximo",'Configuración'!$B$3,0),J156&lt;=K156+IF(O156="Próximo",'Configuración'!$B$4,0)),"Fecha y kilometraje",IF(AND(I156&lt;&gt;"",I156&lt;='Configuración'!$B$2+IF(O156="Próximo",'Configuración'!$B$3,0)),"Fecha","Kilometraje")))))</f>
        <v/>
      </c>
      <c r="Q156" s="31" t="n"/>
      <c r="R156" s="32" t="n"/>
      <c r="S156" s="31" t="n"/>
      <c r="T156">
        <f>IF(Unidades!A156="","",Unidades!A156)</f>
        <v/>
      </c>
      <c r="U156">
        <f>IF('Configuración'!F156="","",'Configuración'!F156)</f>
        <v/>
      </c>
    </row>
    <row r="157" ht="23" customHeight="1">
      <c r="A157" s="27" t="n"/>
      <c r="B157" s="27" t="n"/>
      <c r="C157" s="31" t="n"/>
      <c r="D157" s="27" t="n"/>
      <c r="E157" s="32" t="n"/>
      <c r="F157" s="33" t="n"/>
      <c r="G157" s="34" t="n"/>
      <c r="H157" s="33" t="n"/>
      <c r="I157" s="39">
        <f>IF(OR(D157="Fecha",D157="Ambos"),IF(OR(E157="",G157=""),"",EDATE(E157,G157)),"")</f>
        <v/>
      </c>
      <c r="J157" s="40">
        <f>IF(OR(D157="Kilometraje",D157="Ambos"),IF(OR(F157="",H157=""),"",F157+H157),"")</f>
        <v/>
      </c>
      <c r="K157" s="40">
        <f>IF(B157="","",IFERROR(INDEX(Unidades!$F$2:$F$151,MATCH(B157,Unidades!$A$2:$A$151,0)),""))</f>
        <v/>
      </c>
      <c r="L157" s="39">
        <f>IF(B157="","",IFERROR(INDEX(Unidades!$G$2:$G$151,MATCH(B157,Unidades!$A$2:$A$151,0)),""))</f>
        <v/>
      </c>
      <c r="M157" s="41">
        <f>IF(I157="","",I157-'Configuración'!$B$2)</f>
        <v/>
      </c>
      <c r="N157" s="40">
        <f>IF(OR(J157="",K157=""),"",J157-K157)</f>
        <v/>
      </c>
      <c r="O157" s="24">
        <f>IF(OR(B157="",C157="",D157=""),"",IF(OR(AND(OR(D157="Fecha",D157="Ambos"),I157=""),AND(OR(D157="Kilometraje",D157="Ambos"),OR(J157="",K157=""))),"Incompleto",IF(OR(AND(I157&lt;&gt;"",I157&lt;='Configuración'!$B$2),AND(J157&lt;&gt;"",J157&lt;=K157)),"Vencido",IF(OR(AND(I157&lt;&gt;"",I157&lt;='Configuración'!$B$2+'Configuración'!$B$3),AND(J157&lt;&gt;"",J157&lt;=K157+'Configuración'!$B$4)),"Próximo","Vigente"))))</f>
        <v/>
      </c>
      <c r="P157" s="42">
        <f>IF(O157="","",IF(O157="Incompleto","Faltan datos",IF(O157="Vigente","Sin alerta",IF(AND(I157&lt;&gt;"",J157&lt;&gt;"",I157&lt;='Configuración'!$B$2+IF(O157="Próximo",'Configuración'!$B$3,0),J157&lt;=K157+IF(O157="Próximo",'Configuración'!$B$4,0)),"Fecha y kilometraje",IF(AND(I157&lt;&gt;"",I157&lt;='Configuración'!$B$2+IF(O157="Próximo",'Configuración'!$B$3,0)),"Fecha","Kilometraje")))))</f>
        <v/>
      </c>
      <c r="Q157" s="31" t="n"/>
      <c r="R157" s="32" t="n"/>
      <c r="S157" s="31" t="n"/>
      <c r="T157">
        <f>IF(Unidades!A157="","",Unidades!A157)</f>
        <v/>
      </c>
      <c r="U157">
        <f>IF('Configuración'!F157="","",'Configuración'!F157)</f>
        <v/>
      </c>
    </row>
    <row r="158" ht="23" customHeight="1">
      <c r="A158" s="27" t="n"/>
      <c r="B158" s="27" t="n"/>
      <c r="C158" s="31" t="n"/>
      <c r="D158" s="27" t="n"/>
      <c r="E158" s="32" t="n"/>
      <c r="F158" s="33" t="n"/>
      <c r="G158" s="34" t="n"/>
      <c r="H158" s="33" t="n"/>
      <c r="I158" s="35">
        <f>IF(OR(D158="Fecha",D158="Ambos"),IF(OR(E158="",G158=""),"",EDATE(E158,G158)),"")</f>
        <v/>
      </c>
      <c r="J158" s="36">
        <f>IF(OR(D158="Kilometraje",D158="Ambos"),IF(OR(F158="",H158=""),"",F158+H158),"")</f>
        <v/>
      </c>
      <c r="K158" s="36">
        <f>IF(B158="","",IFERROR(INDEX(Unidades!$F$2:$F$151,MATCH(B158,Unidades!$A$2:$A$151,0)),""))</f>
        <v/>
      </c>
      <c r="L158" s="35">
        <f>IF(B158="","",IFERROR(INDEX(Unidades!$G$2:$G$151,MATCH(B158,Unidades!$A$2:$A$151,0)),""))</f>
        <v/>
      </c>
      <c r="M158" s="37">
        <f>IF(I158="","",I158-'Configuración'!$B$2)</f>
        <v/>
      </c>
      <c r="N158" s="36">
        <f>IF(OR(J158="",K158=""),"",J158-K158)</f>
        <v/>
      </c>
      <c r="O158" s="22">
        <f>IF(OR(B158="",C158="",D158=""),"",IF(OR(AND(OR(D158="Fecha",D158="Ambos"),I158=""),AND(OR(D158="Kilometraje",D158="Ambos"),OR(J158="",K158=""))),"Incompleto",IF(OR(AND(I158&lt;&gt;"",I158&lt;='Configuración'!$B$2),AND(J158&lt;&gt;"",J158&lt;=K158)),"Vencido",IF(OR(AND(I158&lt;&gt;"",I158&lt;='Configuración'!$B$2+'Configuración'!$B$3),AND(J158&lt;&gt;"",J158&lt;=K158+'Configuración'!$B$4)),"Próximo","Vigente"))))</f>
        <v/>
      </c>
      <c r="P158" s="38">
        <f>IF(O158="","",IF(O158="Incompleto","Faltan datos",IF(O158="Vigente","Sin alerta",IF(AND(I158&lt;&gt;"",J158&lt;&gt;"",I158&lt;='Configuración'!$B$2+IF(O158="Próximo",'Configuración'!$B$3,0),J158&lt;=K158+IF(O158="Próximo",'Configuración'!$B$4,0)),"Fecha y kilometraje",IF(AND(I158&lt;&gt;"",I158&lt;='Configuración'!$B$2+IF(O158="Próximo",'Configuración'!$B$3,0)),"Fecha","Kilometraje")))))</f>
        <v/>
      </c>
      <c r="Q158" s="31" t="n"/>
      <c r="R158" s="32" t="n"/>
      <c r="S158" s="31" t="n"/>
      <c r="T158">
        <f>IF(Unidades!A158="","",Unidades!A158)</f>
        <v/>
      </c>
      <c r="U158">
        <f>IF('Configuración'!F158="","",'Configuración'!F158)</f>
        <v/>
      </c>
    </row>
    <row r="159" ht="23" customHeight="1">
      <c r="A159" s="27" t="n"/>
      <c r="B159" s="27" t="n"/>
      <c r="C159" s="31" t="n"/>
      <c r="D159" s="27" t="n"/>
      <c r="E159" s="32" t="n"/>
      <c r="F159" s="33" t="n"/>
      <c r="G159" s="34" t="n"/>
      <c r="H159" s="33" t="n"/>
      <c r="I159" s="39">
        <f>IF(OR(D159="Fecha",D159="Ambos"),IF(OR(E159="",G159=""),"",EDATE(E159,G159)),"")</f>
        <v/>
      </c>
      <c r="J159" s="40">
        <f>IF(OR(D159="Kilometraje",D159="Ambos"),IF(OR(F159="",H159=""),"",F159+H159),"")</f>
        <v/>
      </c>
      <c r="K159" s="40">
        <f>IF(B159="","",IFERROR(INDEX(Unidades!$F$2:$F$151,MATCH(B159,Unidades!$A$2:$A$151,0)),""))</f>
        <v/>
      </c>
      <c r="L159" s="39">
        <f>IF(B159="","",IFERROR(INDEX(Unidades!$G$2:$G$151,MATCH(B159,Unidades!$A$2:$A$151,0)),""))</f>
        <v/>
      </c>
      <c r="M159" s="41">
        <f>IF(I159="","",I159-'Configuración'!$B$2)</f>
        <v/>
      </c>
      <c r="N159" s="40">
        <f>IF(OR(J159="",K159=""),"",J159-K159)</f>
        <v/>
      </c>
      <c r="O159" s="24">
        <f>IF(OR(B159="",C159="",D159=""),"",IF(OR(AND(OR(D159="Fecha",D159="Ambos"),I159=""),AND(OR(D159="Kilometraje",D159="Ambos"),OR(J159="",K159=""))),"Incompleto",IF(OR(AND(I159&lt;&gt;"",I159&lt;='Configuración'!$B$2),AND(J159&lt;&gt;"",J159&lt;=K159)),"Vencido",IF(OR(AND(I159&lt;&gt;"",I159&lt;='Configuración'!$B$2+'Configuración'!$B$3),AND(J159&lt;&gt;"",J159&lt;=K159+'Configuración'!$B$4)),"Próximo","Vigente"))))</f>
        <v/>
      </c>
      <c r="P159" s="42">
        <f>IF(O159="","",IF(O159="Incompleto","Faltan datos",IF(O159="Vigente","Sin alerta",IF(AND(I159&lt;&gt;"",J159&lt;&gt;"",I159&lt;='Configuración'!$B$2+IF(O159="Próximo",'Configuración'!$B$3,0),J159&lt;=K159+IF(O159="Próximo",'Configuración'!$B$4,0)),"Fecha y kilometraje",IF(AND(I159&lt;&gt;"",I159&lt;='Configuración'!$B$2+IF(O159="Próximo",'Configuración'!$B$3,0)),"Fecha","Kilometraje")))))</f>
        <v/>
      </c>
      <c r="Q159" s="31" t="n"/>
      <c r="R159" s="32" t="n"/>
      <c r="S159" s="31" t="n"/>
      <c r="T159">
        <f>IF(Unidades!A159="","",Unidades!A159)</f>
        <v/>
      </c>
      <c r="U159">
        <f>IF('Configuración'!F159="","",'Configuración'!F159)</f>
        <v/>
      </c>
    </row>
    <row r="160" ht="23" customHeight="1">
      <c r="A160" s="27" t="n"/>
      <c r="B160" s="27" t="n"/>
      <c r="C160" s="31" t="n"/>
      <c r="D160" s="27" t="n"/>
      <c r="E160" s="32" t="n"/>
      <c r="F160" s="33" t="n"/>
      <c r="G160" s="34" t="n"/>
      <c r="H160" s="33" t="n"/>
      <c r="I160" s="35">
        <f>IF(OR(D160="Fecha",D160="Ambos"),IF(OR(E160="",G160=""),"",EDATE(E160,G160)),"")</f>
        <v/>
      </c>
      <c r="J160" s="36">
        <f>IF(OR(D160="Kilometraje",D160="Ambos"),IF(OR(F160="",H160=""),"",F160+H160),"")</f>
        <v/>
      </c>
      <c r="K160" s="36">
        <f>IF(B160="","",IFERROR(INDEX(Unidades!$F$2:$F$151,MATCH(B160,Unidades!$A$2:$A$151,0)),""))</f>
        <v/>
      </c>
      <c r="L160" s="35">
        <f>IF(B160="","",IFERROR(INDEX(Unidades!$G$2:$G$151,MATCH(B160,Unidades!$A$2:$A$151,0)),""))</f>
        <v/>
      </c>
      <c r="M160" s="37">
        <f>IF(I160="","",I160-'Configuración'!$B$2)</f>
        <v/>
      </c>
      <c r="N160" s="36">
        <f>IF(OR(J160="",K160=""),"",J160-K160)</f>
        <v/>
      </c>
      <c r="O160" s="22">
        <f>IF(OR(B160="",C160="",D160=""),"",IF(OR(AND(OR(D160="Fecha",D160="Ambos"),I160=""),AND(OR(D160="Kilometraje",D160="Ambos"),OR(J160="",K160=""))),"Incompleto",IF(OR(AND(I160&lt;&gt;"",I160&lt;='Configuración'!$B$2),AND(J160&lt;&gt;"",J160&lt;=K160)),"Vencido",IF(OR(AND(I160&lt;&gt;"",I160&lt;='Configuración'!$B$2+'Configuración'!$B$3),AND(J160&lt;&gt;"",J160&lt;=K160+'Configuración'!$B$4)),"Próximo","Vigente"))))</f>
        <v/>
      </c>
      <c r="P160" s="38">
        <f>IF(O160="","",IF(O160="Incompleto","Faltan datos",IF(O160="Vigente","Sin alerta",IF(AND(I160&lt;&gt;"",J160&lt;&gt;"",I160&lt;='Configuración'!$B$2+IF(O160="Próximo",'Configuración'!$B$3,0),J160&lt;=K160+IF(O160="Próximo",'Configuración'!$B$4,0)),"Fecha y kilometraje",IF(AND(I160&lt;&gt;"",I160&lt;='Configuración'!$B$2+IF(O160="Próximo",'Configuración'!$B$3,0)),"Fecha","Kilometraje")))))</f>
        <v/>
      </c>
      <c r="Q160" s="31" t="n"/>
      <c r="R160" s="32" t="n"/>
      <c r="S160" s="31" t="n"/>
      <c r="T160">
        <f>IF(Unidades!A160="","",Unidades!A160)</f>
        <v/>
      </c>
      <c r="U160">
        <f>IF('Configuración'!F160="","",'Configuración'!F160)</f>
        <v/>
      </c>
    </row>
    <row r="161" ht="23" customHeight="1">
      <c r="A161" s="27" t="n"/>
      <c r="B161" s="27" t="n"/>
      <c r="C161" s="31" t="n"/>
      <c r="D161" s="27" t="n"/>
      <c r="E161" s="32" t="n"/>
      <c r="F161" s="33" t="n"/>
      <c r="G161" s="34" t="n"/>
      <c r="H161" s="33" t="n"/>
      <c r="I161" s="39">
        <f>IF(OR(D161="Fecha",D161="Ambos"),IF(OR(E161="",G161=""),"",EDATE(E161,G161)),"")</f>
        <v/>
      </c>
      <c r="J161" s="40">
        <f>IF(OR(D161="Kilometraje",D161="Ambos"),IF(OR(F161="",H161=""),"",F161+H161),"")</f>
        <v/>
      </c>
      <c r="K161" s="40">
        <f>IF(B161="","",IFERROR(INDEX(Unidades!$F$2:$F$151,MATCH(B161,Unidades!$A$2:$A$151,0)),""))</f>
        <v/>
      </c>
      <c r="L161" s="39">
        <f>IF(B161="","",IFERROR(INDEX(Unidades!$G$2:$G$151,MATCH(B161,Unidades!$A$2:$A$151,0)),""))</f>
        <v/>
      </c>
      <c r="M161" s="41">
        <f>IF(I161="","",I161-'Configuración'!$B$2)</f>
        <v/>
      </c>
      <c r="N161" s="40">
        <f>IF(OR(J161="",K161=""),"",J161-K161)</f>
        <v/>
      </c>
      <c r="O161" s="24">
        <f>IF(OR(B161="",C161="",D161=""),"",IF(OR(AND(OR(D161="Fecha",D161="Ambos"),I161=""),AND(OR(D161="Kilometraje",D161="Ambos"),OR(J161="",K161=""))),"Incompleto",IF(OR(AND(I161&lt;&gt;"",I161&lt;='Configuración'!$B$2),AND(J161&lt;&gt;"",J161&lt;=K161)),"Vencido",IF(OR(AND(I161&lt;&gt;"",I161&lt;='Configuración'!$B$2+'Configuración'!$B$3),AND(J161&lt;&gt;"",J161&lt;=K161+'Configuración'!$B$4)),"Próximo","Vigente"))))</f>
        <v/>
      </c>
      <c r="P161" s="42">
        <f>IF(O161="","",IF(O161="Incompleto","Faltan datos",IF(O161="Vigente","Sin alerta",IF(AND(I161&lt;&gt;"",J161&lt;&gt;"",I161&lt;='Configuración'!$B$2+IF(O161="Próximo",'Configuración'!$B$3,0),J161&lt;=K161+IF(O161="Próximo",'Configuración'!$B$4,0)),"Fecha y kilometraje",IF(AND(I161&lt;&gt;"",I161&lt;='Configuración'!$B$2+IF(O161="Próximo",'Configuración'!$B$3,0)),"Fecha","Kilometraje")))))</f>
        <v/>
      </c>
      <c r="Q161" s="31" t="n"/>
      <c r="R161" s="32" t="n"/>
      <c r="S161" s="31" t="n"/>
      <c r="T161">
        <f>IF(Unidades!A161="","",Unidades!A161)</f>
        <v/>
      </c>
      <c r="U161">
        <f>IF('Configuración'!F161="","",'Configuración'!F161)</f>
        <v/>
      </c>
    </row>
    <row r="162" ht="23" customHeight="1">
      <c r="A162" s="27" t="n"/>
      <c r="B162" s="27" t="n"/>
      <c r="C162" s="31" t="n"/>
      <c r="D162" s="27" t="n"/>
      <c r="E162" s="32" t="n"/>
      <c r="F162" s="33" t="n"/>
      <c r="G162" s="34" t="n"/>
      <c r="H162" s="33" t="n"/>
      <c r="I162" s="35">
        <f>IF(OR(D162="Fecha",D162="Ambos"),IF(OR(E162="",G162=""),"",EDATE(E162,G162)),"")</f>
        <v/>
      </c>
      <c r="J162" s="36">
        <f>IF(OR(D162="Kilometraje",D162="Ambos"),IF(OR(F162="",H162=""),"",F162+H162),"")</f>
        <v/>
      </c>
      <c r="K162" s="36">
        <f>IF(B162="","",IFERROR(INDEX(Unidades!$F$2:$F$151,MATCH(B162,Unidades!$A$2:$A$151,0)),""))</f>
        <v/>
      </c>
      <c r="L162" s="35">
        <f>IF(B162="","",IFERROR(INDEX(Unidades!$G$2:$G$151,MATCH(B162,Unidades!$A$2:$A$151,0)),""))</f>
        <v/>
      </c>
      <c r="M162" s="37">
        <f>IF(I162="","",I162-'Configuración'!$B$2)</f>
        <v/>
      </c>
      <c r="N162" s="36">
        <f>IF(OR(J162="",K162=""),"",J162-K162)</f>
        <v/>
      </c>
      <c r="O162" s="22">
        <f>IF(OR(B162="",C162="",D162=""),"",IF(OR(AND(OR(D162="Fecha",D162="Ambos"),I162=""),AND(OR(D162="Kilometraje",D162="Ambos"),OR(J162="",K162=""))),"Incompleto",IF(OR(AND(I162&lt;&gt;"",I162&lt;='Configuración'!$B$2),AND(J162&lt;&gt;"",J162&lt;=K162)),"Vencido",IF(OR(AND(I162&lt;&gt;"",I162&lt;='Configuración'!$B$2+'Configuración'!$B$3),AND(J162&lt;&gt;"",J162&lt;=K162+'Configuración'!$B$4)),"Próximo","Vigente"))))</f>
        <v/>
      </c>
      <c r="P162" s="38">
        <f>IF(O162="","",IF(O162="Incompleto","Faltan datos",IF(O162="Vigente","Sin alerta",IF(AND(I162&lt;&gt;"",J162&lt;&gt;"",I162&lt;='Configuración'!$B$2+IF(O162="Próximo",'Configuración'!$B$3,0),J162&lt;=K162+IF(O162="Próximo",'Configuración'!$B$4,0)),"Fecha y kilometraje",IF(AND(I162&lt;&gt;"",I162&lt;='Configuración'!$B$2+IF(O162="Próximo",'Configuración'!$B$3,0)),"Fecha","Kilometraje")))))</f>
        <v/>
      </c>
      <c r="Q162" s="31" t="n"/>
      <c r="R162" s="32" t="n"/>
      <c r="S162" s="31" t="n"/>
      <c r="T162">
        <f>IF(Unidades!A162="","",Unidades!A162)</f>
        <v/>
      </c>
      <c r="U162">
        <f>IF('Configuración'!F162="","",'Configuración'!F162)</f>
        <v/>
      </c>
    </row>
    <row r="163" ht="23" customHeight="1">
      <c r="A163" s="27" t="n"/>
      <c r="B163" s="27" t="n"/>
      <c r="C163" s="31" t="n"/>
      <c r="D163" s="27" t="n"/>
      <c r="E163" s="32" t="n"/>
      <c r="F163" s="33" t="n"/>
      <c r="G163" s="34" t="n"/>
      <c r="H163" s="33" t="n"/>
      <c r="I163" s="39">
        <f>IF(OR(D163="Fecha",D163="Ambos"),IF(OR(E163="",G163=""),"",EDATE(E163,G163)),"")</f>
        <v/>
      </c>
      <c r="J163" s="40">
        <f>IF(OR(D163="Kilometraje",D163="Ambos"),IF(OR(F163="",H163=""),"",F163+H163),"")</f>
        <v/>
      </c>
      <c r="K163" s="40">
        <f>IF(B163="","",IFERROR(INDEX(Unidades!$F$2:$F$151,MATCH(B163,Unidades!$A$2:$A$151,0)),""))</f>
        <v/>
      </c>
      <c r="L163" s="39">
        <f>IF(B163="","",IFERROR(INDEX(Unidades!$G$2:$G$151,MATCH(B163,Unidades!$A$2:$A$151,0)),""))</f>
        <v/>
      </c>
      <c r="M163" s="41">
        <f>IF(I163="","",I163-'Configuración'!$B$2)</f>
        <v/>
      </c>
      <c r="N163" s="40">
        <f>IF(OR(J163="",K163=""),"",J163-K163)</f>
        <v/>
      </c>
      <c r="O163" s="24">
        <f>IF(OR(B163="",C163="",D163=""),"",IF(OR(AND(OR(D163="Fecha",D163="Ambos"),I163=""),AND(OR(D163="Kilometraje",D163="Ambos"),OR(J163="",K163=""))),"Incompleto",IF(OR(AND(I163&lt;&gt;"",I163&lt;='Configuración'!$B$2),AND(J163&lt;&gt;"",J163&lt;=K163)),"Vencido",IF(OR(AND(I163&lt;&gt;"",I163&lt;='Configuración'!$B$2+'Configuración'!$B$3),AND(J163&lt;&gt;"",J163&lt;=K163+'Configuración'!$B$4)),"Próximo","Vigente"))))</f>
        <v/>
      </c>
      <c r="P163" s="42">
        <f>IF(O163="","",IF(O163="Incompleto","Faltan datos",IF(O163="Vigente","Sin alerta",IF(AND(I163&lt;&gt;"",J163&lt;&gt;"",I163&lt;='Configuración'!$B$2+IF(O163="Próximo",'Configuración'!$B$3,0),J163&lt;=K163+IF(O163="Próximo",'Configuración'!$B$4,0)),"Fecha y kilometraje",IF(AND(I163&lt;&gt;"",I163&lt;='Configuración'!$B$2+IF(O163="Próximo",'Configuración'!$B$3,0)),"Fecha","Kilometraje")))))</f>
        <v/>
      </c>
      <c r="Q163" s="31" t="n"/>
      <c r="R163" s="32" t="n"/>
      <c r="S163" s="31" t="n"/>
      <c r="T163">
        <f>IF(Unidades!A163="","",Unidades!A163)</f>
        <v/>
      </c>
      <c r="U163">
        <f>IF('Configuración'!F163="","",'Configuración'!F163)</f>
        <v/>
      </c>
    </row>
    <row r="164" ht="23" customHeight="1">
      <c r="A164" s="27" t="n"/>
      <c r="B164" s="27" t="n"/>
      <c r="C164" s="31" t="n"/>
      <c r="D164" s="27" t="n"/>
      <c r="E164" s="32" t="n"/>
      <c r="F164" s="33" t="n"/>
      <c r="G164" s="34" t="n"/>
      <c r="H164" s="33" t="n"/>
      <c r="I164" s="35">
        <f>IF(OR(D164="Fecha",D164="Ambos"),IF(OR(E164="",G164=""),"",EDATE(E164,G164)),"")</f>
        <v/>
      </c>
      <c r="J164" s="36">
        <f>IF(OR(D164="Kilometraje",D164="Ambos"),IF(OR(F164="",H164=""),"",F164+H164),"")</f>
        <v/>
      </c>
      <c r="K164" s="36">
        <f>IF(B164="","",IFERROR(INDEX(Unidades!$F$2:$F$151,MATCH(B164,Unidades!$A$2:$A$151,0)),""))</f>
        <v/>
      </c>
      <c r="L164" s="35">
        <f>IF(B164="","",IFERROR(INDEX(Unidades!$G$2:$G$151,MATCH(B164,Unidades!$A$2:$A$151,0)),""))</f>
        <v/>
      </c>
      <c r="M164" s="37">
        <f>IF(I164="","",I164-'Configuración'!$B$2)</f>
        <v/>
      </c>
      <c r="N164" s="36">
        <f>IF(OR(J164="",K164=""),"",J164-K164)</f>
        <v/>
      </c>
      <c r="O164" s="22">
        <f>IF(OR(B164="",C164="",D164=""),"",IF(OR(AND(OR(D164="Fecha",D164="Ambos"),I164=""),AND(OR(D164="Kilometraje",D164="Ambos"),OR(J164="",K164=""))),"Incompleto",IF(OR(AND(I164&lt;&gt;"",I164&lt;='Configuración'!$B$2),AND(J164&lt;&gt;"",J164&lt;=K164)),"Vencido",IF(OR(AND(I164&lt;&gt;"",I164&lt;='Configuración'!$B$2+'Configuración'!$B$3),AND(J164&lt;&gt;"",J164&lt;=K164+'Configuración'!$B$4)),"Próximo","Vigente"))))</f>
        <v/>
      </c>
      <c r="P164" s="38">
        <f>IF(O164="","",IF(O164="Incompleto","Faltan datos",IF(O164="Vigente","Sin alerta",IF(AND(I164&lt;&gt;"",J164&lt;&gt;"",I164&lt;='Configuración'!$B$2+IF(O164="Próximo",'Configuración'!$B$3,0),J164&lt;=K164+IF(O164="Próximo",'Configuración'!$B$4,0)),"Fecha y kilometraje",IF(AND(I164&lt;&gt;"",I164&lt;='Configuración'!$B$2+IF(O164="Próximo",'Configuración'!$B$3,0)),"Fecha","Kilometraje")))))</f>
        <v/>
      </c>
      <c r="Q164" s="31" t="n"/>
      <c r="R164" s="32" t="n"/>
      <c r="S164" s="31" t="n"/>
      <c r="T164">
        <f>IF(Unidades!A164="","",Unidades!A164)</f>
        <v/>
      </c>
      <c r="U164">
        <f>IF('Configuración'!F164="","",'Configuración'!F164)</f>
        <v/>
      </c>
    </row>
    <row r="165" ht="23" customHeight="1">
      <c r="A165" s="27" t="n"/>
      <c r="B165" s="27" t="n"/>
      <c r="C165" s="31" t="n"/>
      <c r="D165" s="27" t="n"/>
      <c r="E165" s="32" t="n"/>
      <c r="F165" s="33" t="n"/>
      <c r="G165" s="34" t="n"/>
      <c r="H165" s="33" t="n"/>
      <c r="I165" s="39">
        <f>IF(OR(D165="Fecha",D165="Ambos"),IF(OR(E165="",G165=""),"",EDATE(E165,G165)),"")</f>
        <v/>
      </c>
      <c r="J165" s="40">
        <f>IF(OR(D165="Kilometraje",D165="Ambos"),IF(OR(F165="",H165=""),"",F165+H165),"")</f>
        <v/>
      </c>
      <c r="K165" s="40">
        <f>IF(B165="","",IFERROR(INDEX(Unidades!$F$2:$F$151,MATCH(B165,Unidades!$A$2:$A$151,0)),""))</f>
        <v/>
      </c>
      <c r="L165" s="39">
        <f>IF(B165="","",IFERROR(INDEX(Unidades!$G$2:$G$151,MATCH(B165,Unidades!$A$2:$A$151,0)),""))</f>
        <v/>
      </c>
      <c r="M165" s="41">
        <f>IF(I165="","",I165-'Configuración'!$B$2)</f>
        <v/>
      </c>
      <c r="N165" s="40">
        <f>IF(OR(J165="",K165=""),"",J165-K165)</f>
        <v/>
      </c>
      <c r="O165" s="24">
        <f>IF(OR(B165="",C165="",D165=""),"",IF(OR(AND(OR(D165="Fecha",D165="Ambos"),I165=""),AND(OR(D165="Kilometraje",D165="Ambos"),OR(J165="",K165=""))),"Incompleto",IF(OR(AND(I165&lt;&gt;"",I165&lt;='Configuración'!$B$2),AND(J165&lt;&gt;"",J165&lt;=K165)),"Vencido",IF(OR(AND(I165&lt;&gt;"",I165&lt;='Configuración'!$B$2+'Configuración'!$B$3),AND(J165&lt;&gt;"",J165&lt;=K165+'Configuración'!$B$4)),"Próximo","Vigente"))))</f>
        <v/>
      </c>
      <c r="P165" s="42">
        <f>IF(O165="","",IF(O165="Incompleto","Faltan datos",IF(O165="Vigente","Sin alerta",IF(AND(I165&lt;&gt;"",J165&lt;&gt;"",I165&lt;='Configuración'!$B$2+IF(O165="Próximo",'Configuración'!$B$3,0),J165&lt;=K165+IF(O165="Próximo",'Configuración'!$B$4,0)),"Fecha y kilometraje",IF(AND(I165&lt;&gt;"",I165&lt;='Configuración'!$B$2+IF(O165="Próximo",'Configuración'!$B$3,0)),"Fecha","Kilometraje")))))</f>
        <v/>
      </c>
      <c r="Q165" s="31" t="n"/>
      <c r="R165" s="32" t="n"/>
      <c r="S165" s="31" t="n"/>
      <c r="T165">
        <f>IF(Unidades!A165="","",Unidades!A165)</f>
        <v/>
      </c>
      <c r="U165">
        <f>IF('Configuración'!F165="","",'Configuración'!F165)</f>
        <v/>
      </c>
    </row>
    <row r="166" ht="23" customHeight="1">
      <c r="A166" s="27" t="n"/>
      <c r="B166" s="27" t="n"/>
      <c r="C166" s="31" t="n"/>
      <c r="D166" s="27" t="n"/>
      <c r="E166" s="32" t="n"/>
      <c r="F166" s="33" t="n"/>
      <c r="G166" s="34" t="n"/>
      <c r="H166" s="33" t="n"/>
      <c r="I166" s="35">
        <f>IF(OR(D166="Fecha",D166="Ambos"),IF(OR(E166="",G166=""),"",EDATE(E166,G166)),"")</f>
        <v/>
      </c>
      <c r="J166" s="36">
        <f>IF(OR(D166="Kilometraje",D166="Ambos"),IF(OR(F166="",H166=""),"",F166+H166),"")</f>
        <v/>
      </c>
      <c r="K166" s="36">
        <f>IF(B166="","",IFERROR(INDEX(Unidades!$F$2:$F$151,MATCH(B166,Unidades!$A$2:$A$151,0)),""))</f>
        <v/>
      </c>
      <c r="L166" s="35">
        <f>IF(B166="","",IFERROR(INDEX(Unidades!$G$2:$G$151,MATCH(B166,Unidades!$A$2:$A$151,0)),""))</f>
        <v/>
      </c>
      <c r="M166" s="37">
        <f>IF(I166="","",I166-'Configuración'!$B$2)</f>
        <v/>
      </c>
      <c r="N166" s="36">
        <f>IF(OR(J166="",K166=""),"",J166-K166)</f>
        <v/>
      </c>
      <c r="O166" s="22">
        <f>IF(OR(B166="",C166="",D166=""),"",IF(OR(AND(OR(D166="Fecha",D166="Ambos"),I166=""),AND(OR(D166="Kilometraje",D166="Ambos"),OR(J166="",K166=""))),"Incompleto",IF(OR(AND(I166&lt;&gt;"",I166&lt;='Configuración'!$B$2),AND(J166&lt;&gt;"",J166&lt;=K166)),"Vencido",IF(OR(AND(I166&lt;&gt;"",I166&lt;='Configuración'!$B$2+'Configuración'!$B$3),AND(J166&lt;&gt;"",J166&lt;=K166+'Configuración'!$B$4)),"Próximo","Vigente"))))</f>
        <v/>
      </c>
      <c r="P166" s="38">
        <f>IF(O166="","",IF(O166="Incompleto","Faltan datos",IF(O166="Vigente","Sin alerta",IF(AND(I166&lt;&gt;"",J166&lt;&gt;"",I166&lt;='Configuración'!$B$2+IF(O166="Próximo",'Configuración'!$B$3,0),J166&lt;=K166+IF(O166="Próximo",'Configuración'!$B$4,0)),"Fecha y kilometraje",IF(AND(I166&lt;&gt;"",I166&lt;='Configuración'!$B$2+IF(O166="Próximo",'Configuración'!$B$3,0)),"Fecha","Kilometraje")))))</f>
        <v/>
      </c>
      <c r="Q166" s="31" t="n"/>
      <c r="R166" s="32" t="n"/>
      <c r="S166" s="31" t="n"/>
      <c r="T166">
        <f>IF(Unidades!A166="","",Unidades!A166)</f>
        <v/>
      </c>
      <c r="U166">
        <f>IF('Configuración'!F166="","",'Configuración'!F166)</f>
        <v/>
      </c>
    </row>
    <row r="167" ht="23" customHeight="1">
      <c r="A167" s="27" t="n"/>
      <c r="B167" s="27" t="n"/>
      <c r="C167" s="31" t="n"/>
      <c r="D167" s="27" t="n"/>
      <c r="E167" s="32" t="n"/>
      <c r="F167" s="33" t="n"/>
      <c r="G167" s="34" t="n"/>
      <c r="H167" s="33" t="n"/>
      <c r="I167" s="39">
        <f>IF(OR(D167="Fecha",D167="Ambos"),IF(OR(E167="",G167=""),"",EDATE(E167,G167)),"")</f>
        <v/>
      </c>
      <c r="J167" s="40">
        <f>IF(OR(D167="Kilometraje",D167="Ambos"),IF(OR(F167="",H167=""),"",F167+H167),"")</f>
        <v/>
      </c>
      <c r="K167" s="40">
        <f>IF(B167="","",IFERROR(INDEX(Unidades!$F$2:$F$151,MATCH(B167,Unidades!$A$2:$A$151,0)),""))</f>
        <v/>
      </c>
      <c r="L167" s="39">
        <f>IF(B167="","",IFERROR(INDEX(Unidades!$G$2:$G$151,MATCH(B167,Unidades!$A$2:$A$151,0)),""))</f>
        <v/>
      </c>
      <c r="M167" s="41">
        <f>IF(I167="","",I167-'Configuración'!$B$2)</f>
        <v/>
      </c>
      <c r="N167" s="40">
        <f>IF(OR(J167="",K167=""),"",J167-K167)</f>
        <v/>
      </c>
      <c r="O167" s="24">
        <f>IF(OR(B167="",C167="",D167=""),"",IF(OR(AND(OR(D167="Fecha",D167="Ambos"),I167=""),AND(OR(D167="Kilometraje",D167="Ambos"),OR(J167="",K167=""))),"Incompleto",IF(OR(AND(I167&lt;&gt;"",I167&lt;='Configuración'!$B$2),AND(J167&lt;&gt;"",J167&lt;=K167)),"Vencido",IF(OR(AND(I167&lt;&gt;"",I167&lt;='Configuración'!$B$2+'Configuración'!$B$3),AND(J167&lt;&gt;"",J167&lt;=K167+'Configuración'!$B$4)),"Próximo","Vigente"))))</f>
        <v/>
      </c>
      <c r="P167" s="42">
        <f>IF(O167="","",IF(O167="Incompleto","Faltan datos",IF(O167="Vigente","Sin alerta",IF(AND(I167&lt;&gt;"",J167&lt;&gt;"",I167&lt;='Configuración'!$B$2+IF(O167="Próximo",'Configuración'!$B$3,0),J167&lt;=K167+IF(O167="Próximo",'Configuración'!$B$4,0)),"Fecha y kilometraje",IF(AND(I167&lt;&gt;"",I167&lt;='Configuración'!$B$2+IF(O167="Próximo",'Configuración'!$B$3,0)),"Fecha","Kilometraje")))))</f>
        <v/>
      </c>
      <c r="Q167" s="31" t="n"/>
      <c r="R167" s="32" t="n"/>
      <c r="S167" s="31" t="n"/>
      <c r="T167">
        <f>IF(Unidades!A167="","",Unidades!A167)</f>
        <v/>
      </c>
      <c r="U167">
        <f>IF('Configuración'!F167="","",'Configuración'!F167)</f>
        <v/>
      </c>
    </row>
    <row r="168" ht="23" customHeight="1">
      <c r="A168" s="27" t="n"/>
      <c r="B168" s="27" t="n"/>
      <c r="C168" s="31" t="n"/>
      <c r="D168" s="27" t="n"/>
      <c r="E168" s="32" t="n"/>
      <c r="F168" s="33" t="n"/>
      <c r="G168" s="34" t="n"/>
      <c r="H168" s="33" t="n"/>
      <c r="I168" s="35">
        <f>IF(OR(D168="Fecha",D168="Ambos"),IF(OR(E168="",G168=""),"",EDATE(E168,G168)),"")</f>
        <v/>
      </c>
      <c r="J168" s="36">
        <f>IF(OR(D168="Kilometraje",D168="Ambos"),IF(OR(F168="",H168=""),"",F168+H168),"")</f>
        <v/>
      </c>
      <c r="K168" s="36">
        <f>IF(B168="","",IFERROR(INDEX(Unidades!$F$2:$F$151,MATCH(B168,Unidades!$A$2:$A$151,0)),""))</f>
        <v/>
      </c>
      <c r="L168" s="35">
        <f>IF(B168="","",IFERROR(INDEX(Unidades!$G$2:$G$151,MATCH(B168,Unidades!$A$2:$A$151,0)),""))</f>
        <v/>
      </c>
      <c r="M168" s="37">
        <f>IF(I168="","",I168-'Configuración'!$B$2)</f>
        <v/>
      </c>
      <c r="N168" s="36">
        <f>IF(OR(J168="",K168=""),"",J168-K168)</f>
        <v/>
      </c>
      <c r="O168" s="22">
        <f>IF(OR(B168="",C168="",D168=""),"",IF(OR(AND(OR(D168="Fecha",D168="Ambos"),I168=""),AND(OR(D168="Kilometraje",D168="Ambos"),OR(J168="",K168=""))),"Incompleto",IF(OR(AND(I168&lt;&gt;"",I168&lt;='Configuración'!$B$2),AND(J168&lt;&gt;"",J168&lt;=K168)),"Vencido",IF(OR(AND(I168&lt;&gt;"",I168&lt;='Configuración'!$B$2+'Configuración'!$B$3),AND(J168&lt;&gt;"",J168&lt;=K168+'Configuración'!$B$4)),"Próximo","Vigente"))))</f>
        <v/>
      </c>
      <c r="P168" s="38">
        <f>IF(O168="","",IF(O168="Incompleto","Faltan datos",IF(O168="Vigente","Sin alerta",IF(AND(I168&lt;&gt;"",J168&lt;&gt;"",I168&lt;='Configuración'!$B$2+IF(O168="Próximo",'Configuración'!$B$3,0),J168&lt;=K168+IF(O168="Próximo",'Configuración'!$B$4,0)),"Fecha y kilometraje",IF(AND(I168&lt;&gt;"",I168&lt;='Configuración'!$B$2+IF(O168="Próximo",'Configuración'!$B$3,0)),"Fecha","Kilometraje")))))</f>
        <v/>
      </c>
      <c r="Q168" s="31" t="n"/>
      <c r="R168" s="32" t="n"/>
      <c r="S168" s="31" t="n"/>
      <c r="T168">
        <f>IF(Unidades!A168="","",Unidades!A168)</f>
        <v/>
      </c>
      <c r="U168">
        <f>IF('Configuración'!F168="","",'Configuración'!F168)</f>
        <v/>
      </c>
    </row>
    <row r="169" ht="23" customHeight="1">
      <c r="A169" s="27" t="n"/>
      <c r="B169" s="27" t="n"/>
      <c r="C169" s="31" t="n"/>
      <c r="D169" s="27" t="n"/>
      <c r="E169" s="32" t="n"/>
      <c r="F169" s="33" t="n"/>
      <c r="G169" s="34" t="n"/>
      <c r="H169" s="33" t="n"/>
      <c r="I169" s="39">
        <f>IF(OR(D169="Fecha",D169="Ambos"),IF(OR(E169="",G169=""),"",EDATE(E169,G169)),"")</f>
        <v/>
      </c>
      <c r="J169" s="40">
        <f>IF(OR(D169="Kilometraje",D169="Ambos"),IF(OR(F169="",H169=""),"",F169+H169),"")</f>
        <v/>
      </c>
      <c r="K169" s="40">
        <f>IF(B169="","",IFERROR(INDEX(Unidades!$F$2:$F$151,MATCH(B169,Unidades!$A$2:$A$151,0)),""))</f>
        <v/>
      </c>
      <c r="L169" s="39">
        <f>IF(B169="","",IFERROR(INDEX(Unidades!$G$2:$G$151,MATCH(B169,Unidades!$A$2:$A$151,0)),""))</f>
        <v/>
      </c>
      <c r="M169" s="41">
        <f>IF(I169="","",I169-'Configuración'!$B$2)</f>
        <v/>
      </c>
      <c r="N169" s="40">
        <f>IF(OR(J169="",K169=""),"",J169-K169)</f>
        <v/>
      </c>
      <c r="O169" s="24">
        <f>IF(OR(B169="",C169="",D169=""),"",IF(OR(AND(OR(D169="Fecha",D169="Ambos"),I169=""),AND(OR(D169="Kilometraje",D169="Ambos"),OR(J169="",K169=""))),"Incompleto",IF(OR(AND(I169&lt;&gt;"",I169&lt;='Configuración'!$B$2),AND(J169&lt;&gt;"",J169&lt;=K169)),"Vencido",IF(OR(AND(I169&lt;&gt;"",I169&lt;='Configuración'!$B$2+'Configuración'!$B$3),AND(J169&lt;&gt;"",J169&lt;=K169+'Configuración'!$B$4)),"Próximo","Vigente"))))</f>
        <v/>
      </c>
      <c r="P169" s="42">
        <f>IF(O169="","",IF(O169="Incompleto","Faltan datos",IF(O169="Vigente","Sin alerta",IF(AND(I169&lt;&gt;"",J169&lt;&gt;"",I169&lt;='Configuración'!$B$2+IF(O169="Próximo",'Configuración'!$B$3,0),J169&lt;=K169+IF(O169="Próximo",'Configuración'!$B$4,0)),"Fecha y kilometraje",IF(AND(I169&lt;&gt;"",I169&lt;='Configuración'!$B$2+IF(O169="Próximo",'Configuración'!$B$3,0)),"Fecha","Kilometraje")))))</f>
        <v/>
      </c>
      <c r="Q169" s="31" t="n"/>
      <c r="R169" s="32" t="n"/>
      <c r="S169" s="31" t="n"/>
      <c r="T169">
        <f>IF(Unidades!A169="","",Unidades!A169)</f>
        <v/>
      </c>
      <c r="U169">
        <f>IF('Configuración'!F169="","",'Configuración'!F169)</f>
        <v/>
      </c>
    </row>
    <row r="170" ht="23" customHeight="1">
      <c r="A170" s="27" t="n"/>
      <c r="B170" s="27" t="n"/>
      <c r="C170" s="31" t="n"/>
      <c r="D170" s="27" t="n"/>
      <c r="E170" s="32" t="n"/>
      <c r="F170" s="33" t="n"/>
      <c r="G170" s="34" t="n"/>
      <c r="H170" s="33" t="n"/>
      <c r="I170" s="35">
        <f>IF(OR(D170="Fecha",D170="Ambos"),IF(OR(E170="",G170=""),"",EDATE(E170,G170)),"")</f>
        <v/>
      </c>
      <c r="J170" s="36">
        <f>IF(OR(D170="Kilometraje",D170="Ambos"),IF(OR(F170="",H170=""),"",F170+H170),"")</f>
        <v/>
      </c>
      <c r="K170" s="36">
        <f>IF(B170="","",IFERROR(INDEX(Unidades!$F$2:$F$151,MATCH(B170,Unidades!$A$2:$A$151,0)),""))</f>
        <v/>
      </c>
      <c r="L170" s="35">
        <f>IF(B170="","",IFERROR(INDEX(Unidades!$G$2:$G$151,MATCH(B170,Unidades!$A$2:$A$151,0)),""))</f>
        <v/>
      </c>
      <c r="M170" s="37">
        <f>IF(I170="","",I170-'Configuración'!$B$2)</f>
        <v/>
      </c>
      <c r="N170" s="36">
        <f>IF(OR(J170="",K170=""),"",J170-K170)</f>
        <v/>
      </c>
      <c r="O170" s="22">
        <f>IF(OR(B170="",C170="",D170=""),"",IF(OR(AND(OR(D170="Fecha",D170="Ambos"),I170=""),AND(OR(D170="Kilometraje",D170="Ambos"),OR(J170="",K170=""))),"Incompleto",IF(OR(AND(I170&lt;&gt;"",I170&lt;='Configuración'!$B$2),AND(J170&lt;&gt;"",J170&lt;=K170)),"Vencido",IF(OR(AND(I170&lt;&gt;"",I170&lt;='Configuración'!$B$2+'Configuración'!$B$3),AND(J170&lt;&gt;"",J170&lt;=K170+'Configuración'!$B$4)),"Próximo","Vigente"))))</f>
        <v/>
      </c>
      <c r="P170" s="38">
        <f>IF(O170="","",IF(O170="Incompleto","Faltan datos",IF(O170="Vigente","Sin alerta",IF(AND(I170&lt;&gt;"",J170&lt;&gt;"",I170&lt;='Configuración'!$B$2+IF(O170="Próximo",'Configuración'!$B$3,0),J170&lt;=K170+IF(O170="Próximo",'Configuración'!$B$4,0)),"Fecha y kilometraje",IF(AND(I170&lt;&gt;"",I170&lt;='Configuración'!$B$2+IF(O170="Próximo",'Configuración'!$B$3,0)),"Fecha","Kilometraje")))))</f>
        <v/>
      </c>
      <c r="Q170" s="31" t="n"/>
      <c r="R170" s="32" t="n"/>
      <c r="S170" s="31" t="n"/>
      <c r="T170">
        <f>IF(Unidades!A170="","",Unidades!A170)</f>
        <v/>
      </c>
      <c r="U170">
        <f>IF('Configuración'!F170="","",'Configuración'!F170)</f>
        <v/>
      </c>
    </row>
    <row r="171" ht="23" customHeight="1">
      <c r="A171" s="27" t="n"/>
      <c r="B171" s="27" t="n"/>
      <c r="C171" s="31" t="n"/>
      <c r="D171" s="27" t="n"/>
      <c r="E171" s="32" t="n"/>
      <c r="F171" s="33" t="n"/>
      <c r="G171" s="34" t="n"/>
      <c r="H171" s="33" t="n"/>
      <c r="I171" s="39">
        <f>IF(OR(D171="Fecha",D171="Ambos"),IF(OR(E171="",G171=""),"",EDATE(E171,G171)),"")</f>
        <v/>
      </c>
      <c r="J171" s="40">
        <f>IF(OR(D171="Kilometraje",D171="Ambos"),IF(OR(F171="",H171=""),"",F171+H171),"")</f>
        <v/>
      </c>
      <c r="K171" s="40">
        <f>IF(B171="","",IFERROR(INDEX(Unidades!$F$2:$F$151,MATCH(B171,Unidades!$A$2:$A$151,0)),""))</f>
        <v/>
      </c>
      <c r="L171" s="39">
        <f>IF(B171="","",IFERROR(INDEX(Unidades!$G$2:$G$151,MATCH(B171,Unidades!$A$2:$A$151,0)),""))</f>
        <v/>
      </c>
      <c r="M171" s="41">
        <f>IF(I171="","",I171-'Configuración'!$B$2)</f>
        <v/>
      </c>
      <c r="N171" s="40">
        <f>IF(OR(J171="",K171=""),"",J171-K171)</f>
        <v/>
      </c>
      <c r="O171" s="24">
        <f>IF(OR(B171="",C171="",D171=""),"",IF(OR(AND(OR(D171="Fecha",D171="Ambos"),I171=""),AND(OR(D171="Kilometraje",D171="Ambos"),OR(J171="",K171=""))),"Incompleto",IF(OR(AND(I171&lt;&gt;"",I171&lt;='Configuración'!$B$2),AND(J171&lt;&gt;"",J171&lt;=K171)),"Vencido",IF(OR(AND(I171&lt;&gt;"",I171&lt;='Configuración'!$B$2+'Configuración'!$B$3),AND(J171&lt;&gt;"",J171&lt;=K171+'Configuración'!$B$4)),"Próximo","Vigente"))))</f>
        <v/>
      </c>
      <c r="P171" s="42">
        <f>IF(O171="","",IF(O171="Incompleto","Faltan datos",IF(O171="Vigente","Sin alerta",IF(AND(I171&lt;&gt;"",J171&lt;&gt;"",I171&lt;='Configuración'!$B$2+IF(O171="Próximo",'Configuración'!$B$3,0),J171&lt;=K171+IF(O171="Próximo",'Configuración'!$B$4,0)),"Fecha y kilometraje",IF(AND(I171&lt;&gt;"",I171&lt;='Configuración'!$B$2+IF(O171="Próximo",'Configuración'!$B$3,0)),"Fecha","Kilometraje")))))</f>
        <v/>
      </c>
      <c r="Q171" s="31" t="n"/>
      <c r="R171" s="32" t="n"/>
      <c r="S171" s="31" t="n"/>
      <c r="T171">
        <f>IF(Unidades!A171="","",Unidades!A171)</f>
        <v/>
      </c>
      <c r="U171">
        <f>IF('Configuración'!F171="","",'Configuración'!F171)</f>
        <v/>
      </c>
    </row>
    <row r="172" ht="23" customHeight="1">
      <c r="A172" s="27" t="n"/>
      <c r="B172" s="27" t="n"/>
      <c r="C172" s="31" t="n"/>
      <c r="D172" s="27" t="n"/>
      <c r="E172" s="32" t="n"/>
      <c r="F172" s="33" t="n"/>
      <c r="G172" s="34" t="n"/>
      <c r="H172" s="33" t="n"/>
      <c r="I172" s="35">
        <f>IF(OR(D172="Fecha",D172="Ambos"),IF(OR(E172="",G172=""),"",EDATE(E172,G172)),"")</f>
        <v/>
      </c>
      <c r="J172" s="36">
        <f>IF(OR(D172="Kilometraje",D172="Ambos"),IF(OR(F172="",H172=""),"",F172+H172),"")</f>
        <v/>
      </c>
      <c r="K172" s="36">
        <f>IF(B172="","",IFERROR(INDEX(Unidades!$F$2:$F$151,MATCH(B172,Unidades!$A$2:$A$151,0)),""))</f>
        <v/>
      </c>
      <c r="L172" s="35">
        <f>IF(B172="","",IFERROR(INDEX(Unidades!$G$2:$G$151,MATCH(B172,Unidades!$A$2:$A$151,0)),""))</f>
        <v/>
      </c>
      <c r="M172" s="37">
        <f>IF(I172="","",I172-'Configuración'!$B$2)</f>
        <v/>
      </c>
      <c r="N172" s="36">
        <f>IF(OR(J172="",K172=""),"",J172-K172)</f>
        <v/>
      </c>
      <c r="O172" s="22">
        <f>IF(OR(B172="",C172="",D172=""),"",IF(OR(AND(OR(D172="Fecha",D172="Ambos"),I172=""),AND(OR(D172="Kilometraje",D172="Ambos"),OR(J172="",K172=""))),"Incompleto",IF(OR(AND(I172&lt;&gt;"",I172&lt;='Configuración'!$B$2),AND(J172&lt;&gt;"",J172&lt;=K172)),"Vencido",IF(OR(AND(I172&lt;&gt;"",I172&lt;='Configuración'!$B$2+'Configuración'!$B$3),AND(J172&lt;&gt;"",J172&lt;=K172+'Configuración'!$B$4)),"Próximo","Vigente"))))</f>
        <v/>
      </c>
      <c r="P172" s="38">
        <f>IF(O172="","",IF(O172="Incompleto","Faltan datos",IF(O172="Vigente","Sin alerta",IF(AND(I172&lt;&gt;"",J172&lt;&gt;"",I172&lt;='Configuración'!$B$2+IF(O172="Próximo",'Configuración'!$B$3,0),J172&lt;=K172+IF(O172="Próximo",'Configuración'!$B$4,0)),"Fecha y kilometraje",IF(AND(I172&lt;&gt;"",I172&lt;='Configuración'!$B$2+IF(O172="Próximo",'Configuración'!$B$3,0)),"Fecha","Kilometraje")))))</f>
        <v/>
      </c>
      <c r="Q172" s="31" t="n"/>
      <c r="R172" s="32" t="n"/>
      <c r="S172" s="31" t="n"/>
      <c r="T172">
        <f>IF(Unidades!A172="","",Unidades!A172)</f>
        <v/>
      </c>
      <c r="U172">
        <f>IF('Configuración'!F172="","",'Configuración'!F172)</f>
        <v/>
      </c>
    </row>
    <row r="173" ht="23" customHeight="1">
      <c r="A173" s="27" t="n"/>
      <c r="B173" s="27" t="n"/>
      <c r="C173" s="31" t="n"/>
      <c r="D173" s="27" t="n"/>
      <c r="E173" s="32" t="n"/>
      <c r="F173" s="33" t="n"/>
      <c r="G173" s="34" t="n"/>
      <c r="H173" s="33" t="n"/>
      <c r="I173" s="39">
        <f>IF(OR(D173="Fecha",D173="Ambos"),IF(OR(E173="",G173=""),"",EDATE(E173,G173)),"")</f>
        <v/>
      </c>
      <c r="J173" s="40">
        <f>IF(OR(D173="Kilometraje",D173="Ambos"),IF(OR(F173="",H173=""),"",F173+H173),"")</f>
        <v/>
      </c>
      <c r="K173" s="40">
        <f>IF(B173="","",IFERROR(INDEX(Unidades!$F$2:$F$151,MATCH(B173,Unidades!$A$2:$A$151,0)),""))</f>
        <v/>
      </c>
      <c r="L173" s="39">
        <f>IF(B173="","",IFERROR(INDEX(Unidades!$G$2:$G$151,MATCH(B173,Unidades!$A$2:$A$151,0)),""))</f>
        <v/>
      </c>
      <c r="M173" s="41">
        <f>IF(I173="","",I173-'Configuración'!$B$2)</f>
        <v/>
      </c>
      <c r="N173" s="40">
        <f>IF(OR(J173="",K173=""),"",J173-K173)</f>
        <v/>
      </c>
      <c r="O173" s="24">
        <f>IF(OR(B173="",C173="",D173=""),"",IF(OR(AND(OR(D173="Fecha",D173="Ambos"),I173=""),AND(OR(D173="Kilometraje",D173="Ambos"),OR(J173="",K173=""))),"Incompleto",IF(OR(AND(I173&lt;&gt;"",I173&lt;='Configuración'!$B$2),AND(J173&lt;&gt;"",J173&lt;=K173)),"Vencido",IF(OR(AND(I173&lt;&gt;"",I173&lt;='Configuración'!$B$2+'Configuración'!$B$3),AND(J173&lt;&gt;"",J173&lt;=K173+'Configuración'!$B$4)),"Próximo","Vigente"))))</f>
        <v/>
      </c>
      <c r="P173" s="42">
        <f>IF(O173="","",IF(O173="Incompleto","Faltan datos",IF(O173="Vigente","Sin alerta",IF(AND(I173&lt;&gt;"",J173&lt;&gt;"",I173&lt;='Configuración'!$B$2+IF(O173="Próximo",'Configuración'!$B$3,0),J173&lt;=K173+IF(O173="Próximo",'Configuración'!$B$4,0)),"Fecha y kilometraje",IF(AND(I173&lt;&gt;"",I173&lt;='Configuración'!$B$2+IF(O173="Próximo",'Configuración'!$B$3,0)),"Fecha","Kilometraje")))))</f>
        <v/>
      </c>
      <c r="Q173" s="31" t="n"/>
      <c r="R173" s="32" t="n"/>
      <c r="S173" s="31" t="n"/>
      <c r="T173">
        <f>IF(Unidades!A173="","",Unidades!A173)</f>
        <v/>
      </c>
      <c r="U173">
        <f>IF('Configuración'!F173="","",'Configuración'!F173)</f>
        <v/>
      </c>
    </row>
    <row r="174" ht="23" customHeight="1">
      <c r="A174" s="27" t="n"/>
      <c r="B174" s="27" t="n"/>
      <c r="C174" s="31" t="n"/>
      <c r="D174" s="27" t="n"/>
      <c r="E174" s="32" t="n"/>
      <c r="F174" s="33" t="n"/>
      <c r="G174" s="34" t="n"/>
      <c r="H174" s="33" t="n"/>
      <c r="I174" s="35">
        <f>IF(OR(D174="Fecha",D174="Ambos"),IF(OR(E174="",G174=""),"",EDATE(E174,G174)),"")</f>
        <v/>
      </c>
      <c r="J174" s="36">
        <f>IF(OR(D174="Kilometraje",D174="Ambos"),IF(OR(F174="",H174=""),"",F174+H174),"")</f>
        <v/>
      </c>
      <c r="K174" s="36">
        <f>IF(B174="","",IFERROR(INDEX(Unidades!$F$2:$F$151,MATCH(B174,Unidades!$A$2:$A$151,0)),""))</f>
        <v/>
      </c>
      <c r="L174" s="35">
        <f>IF(B174="","",IFERROR(INDEX(Unidades!$G$2:$G$151,MATCH(B174,Unidades!$A$2:$A$151,0)),""))</f>
        <v/>
      </c>
      <c r="M174" s="37">
        <f>IF(I174="","",I174-'Configuración'!$B$2)</f>
        <v/>
      </c>
      <c r="N174" s="36">
        <f>IF(OR(J174="",K174=""),"",J174-K174)</f>
        <v/>
      </c>
      <c r="O174" s="22">
        <f>IF(OR(B174="",C174="",D174=""),"",IF(OR(AND(OR(D174="Fecha",D174="Ambos"),I174=""),AND(OR(D174="Kilometraje",D174="Ambos"),OR(J174="",K174=""))),"Incompleto",IF(OR(AND(I174&lt;&gt;"",I174&lt;='Configuración'!$B$2),AND(J174&lt;&gt;"",J174&lt;=K174)),"Vencido",IF(OR(AND(I174&lt;&gt;"",I174&lt;='Configuración'!$B$2+'Configuración'!$B$3),AND(J174&lt;&gt;"",J174&lt;=K174+'Configuración'!$B$4)),"Próximo","Vigente"))))</f>
        <v/>
      </c>
      <c r="P174" s="38">
        <f>IF(O174="","",IF(O174="Incompleto","Faltan datos",IF(O174="Vigente","Sin alerta",IF(AND(I174&lt;&gt;"",J174&lt;&gt;"",I174&lt;='Configuración'!$B$2+IF(O174="Próximo",'Configuración'!$B$3,0),J174&lt;=K174+IF(O174="Próximo",'Configuración'!$B$4,0)),"Fecha y kilometraje",IF(AND(I174&lt;&gt;"",I174&lt;='Configuración'!$B$2+IF(O174="Próximo",'Configuración'!$B$3,0)),"Fecha","Kilometraje")))))</f>
        <v/>
      </c>
      <c r="Q174" s="31" t="n"/>
      <c r="R174" s="32" t="n"/>
      <c r="S174" s="31" t="n"/>
      <c r="T174">
        <f>IF(Unidades!A174="","",Unidades!A174)</f>
        <v/>
      </c>
      <c r="U174">
        <f>IF('Configuración'!F174="","",'Configuración'!F174)</f>
        <v/>
      </c>
    </row>
    <row r="175" ht="23" customHeight="1">
      <c r="A175" s="27" t="n"/>
      <c r="B175" s="27" t="n"/>
      <c r="C175" s="31" t="n"/>
      <c r="D175" s="27" t="n"/>
      <c r="E175" s="32" t="n"/>
      <c r="F175" s="33" t="n"/>
      <c r="G175" s="34" t="n"/>
      <c r="H175" s="33" t="n"/>
      <c r="I175" s="39">
        <f>IF(OR(D175="Fecha",D175="Ambos"),IF(OR(E175="",G175=""),"",EDATE(E175,G175)),"")</f>
        <v/>
      </c>
      <c r="J175" s="40">
        <f>IF(OR(D175="Kilometraje",D175="Ambos"),IF(OR(F175="",H175=""),"",F175+H175),"")</f>
        <v/>
      </c>
      <c r="K175" s="40">
        <f>IF(B175="","",IFERROR(INDEX(Unidades!$F$2:$F$151,MATCH(B175,Unidades!$A$2:$A$151,0)),""))</f>
        <v/>
      </c>
      <c r="L175" s="39">
        <f>IF(B175="","",IFERROR(INDEX(Unidades!$G$2:$G$151,MATCH(B175,Unidades!$A$2:$A$151,0)),""))</f>
        <v/>
      </c>
      <c r="M175" s="41">
        <f>IF(I175="","",I175-'Configuración'!$B$2)</f>
        <v/>
      </c>
      <c r="N175" s="40">
        <f>IF(OR(J175="",K175=""),"",J175-K175)</f>
        <v/>
      </c>
      <c r="O175" s="24">
        <f>IF(OR(B175="",C175="",D175=""),"",IF(OR(AND(OR(D175="Fecha",D175="Ambos"),I175=""),AND(OR(D175="Kilometraje",D175="Ambos"),OR(J175="",K175=""))),"Incompleto",IF(OR(AND(I175&lt;&gt;"",I175&lt;='Configuración'!$B$2),AND(J175&lt;&gt;"",J175&lt;=K175)),"Vencido",IF(OR(AND(I175&lt;&gt;"",I175&lt;='Configuración'!$B$2+'Configuración'!$B$3),AND(J175&lt;&gt;"",J175&lt;=K175+'Configuración'!$B$4)),"Próximo","Vigente"))))</f>
        <v/>
      </c>
      <c r="P175" s="42">
        <f>IF(O175="","",IF(O175="Incompleto","Faltan datos",IF(O175="Vigente","Sin alerta",IF(AND(I175&lt;&gt;"",J175&lt;&gt;"",I175&lt;='Configuración'!$B$2+IF(O175="Próximo",'Configuración'!$B$3,0),J175&lt;=K175+IF(O175="Próximo",'Configuración'!$B$4,0)),"Fecha y kilometraje",IF(AND(I175&lt;&gt;"",I175&lt;='Configuración'!$B$2+IF(O175="Próximo",'Configuración'!$B$3,0)),"Fecha","Kilometraje")))))</f>
        <v/>
      </c>
      <c r="Q175" s="31" t="n"/>
      <c r="R175" s="32" t="n"/>
      <c r="S175" s="31" t="n"/>
      <c r="T175">
        <f>IF(Unidades!A175="","",Unidades!A175)</f>
        <v/>
      </c>
      <c r="U175">
        <f>IF('Configuración'!F175="","",'Configuración'!F175)</f>
        <v/>
      </c>
    </row>
    <row r="176" ht="23" customHeight="1">
      <c r="A176" s="27" t="n"/>
      <c r="B176" s="27" t="n"/>
      <c r="C176" s="31" t="n"/>
      <c r="D176" s="27" t="n"/>
      <c r="E176" s="32" t="n"/>
      <c r="F176" s="33" t="n"/>
      <c r="G176" s="34" t="n"/>
      <c r="H176" s="33" t="n"/>
      <c r="I176" s="35">
        <f>IF(OR(D176="Fecha",D176="Ambos"),IF(OR(E176="",G176=""),"",EDATE(E176,G176)),"")</f>
        <v/>
      </c>
      <c r="J176" s="36">
        <f>IF(OR(D176="Kilometraje",D176="Ambos"),IF(OR(F176="",H176=""),"",F176+H176),"")</f>
        <v/>
      </c>
      <c r="K176" s="36">
        <f>IF(B176="","",IFERROR(INDEX(Unidades!$F$2:$F$151,MATCH(B176,Unidades!$A$2:$A$151,0)),""))</f>
        <v/>
      </c>
      <c r="L176" s="35">
        <f>IF(B176="","",IFERROR(INDEX(Unidades!$G$2:$G$151,MATCH(B176,Unidades!$A$2:$A$151,0)),""))</f>
        <v/>
      </c>
      <c r="M176" s="37">
        <f>IF(I176="","",I176-'Configuración'!$B$2)</f>
        <v/>
      </c>
      <c r="N176" s="36">
        <f>IF(OR(J176="",K176=""),"",J176-K176)</f>
        <v/>
      </c>
      <c r="O176" s="22">
        <f>IF(OR(B176="",C176="",D176=""),"",IF(OR(AND(OR(D176="Fecha",D176="Ambos"),I176=""),AND(OR(D176="Kilometraje",D176="Ambos"),OR(J176="",K176=""))),"Incompleto",IF(OR(AND(I176&lt;&gt;"",I176&lt;='Configuración'!$B$2),AND(J176&lt;&gt;"",J176&lt;=K176)),"Vencido",IF(OR(AND(I176&lt;&gt;"",I176&lt;='Configuración'!$B$2+'Configuración'!$B$3),AND(J176&lt;&gt;"",J176&lt;=K176+'Configuración'!$B$4)),"Próximo","Vigente"))))</f>
        <v/>
      </c>
      <c r="P176" s="38">
        <f>IF(O176="","",IF(O176="Incompleto","Faltan datos",IF(O176="Vigente","Sin alerta",IF(AND(I176&lt;&gt;"",J176&lt;&gt;"",I176&lt;='Configuración'!$B$2+IF(O176="Próximo",'Configuración'!$B$3,0),J176&lt;=K176+IF(O176="Próximo",'Configuración'!$B$4,0)),"Fecha y kilometraje",IF(AND(I176&lt;&gt;"",I176&lt;='Configuración'!$B$2+IF(O176="Próximo",'Configuración'!$B$3,0)),"Fecha","Kilometraje")))))</f>
        <v/>
      </c>
      <c r="Q176" s="31" t="n"/>
      <c r="R176" s="32" t="n"/>
      <c r="S176" s="31" t="n"/>
      <c r="T176">
        <f>IF(Unidades!A176="","",Unidades!A176)</f>
        <v/>
      </c>
      <c r="U176">
        <f>IF('Configuración'!F176="","",'Configuración'!F176)</f>
        <v/>
      </c>
    </row>
    <row r="177" ht="23" customHeight="1">
      <c r="A177" s="27" t="n"/>
      <c r="B177" s="27" t="n"/>
      <c r="C177" s="31" t="n"/>
      <c r="D177" s="27" t="n"/>
      <c r="E177" s="32" t="n"/>
      <c r="F177" s="33" t="n"/>
      <c r="G177" s="34" t="n"/>
      <c r="H177" s="33" t="n"/>
      <c r="I177" s="39">
        <f>IF(OR(D177="Fecha",D177="Ambos"),IF(OR(E177="",G177=""),"",EDATE(E177,G177)),"")</f>
        <v/>
      </c>
      <c r="J177" s="40">
        <f>IF(OR(D177="Kilometraje",D177="Ambos"),IF(OR(F177="",H177=""),"",F177+H177),"")</f>
        <v/>
      </c>
      <c r="K177" s="40">
        <f>IF(B177="","",IFERROR(INDEX(Unidades!$F$2:$F$151,MATCH(B177,Unidades!$A$2:$A$151,0)),""))</f>
        <v/>
      </c>
      <c r="L177" s="39">
        <f>IF(B177="","",IFERROR(INDEX(Unidades!$G$2:$G$151,MATCH(B177,Unidades!$A$2:$A$151,0)),""))</f>
        <v/>
      </c>
      <c r="M177" s="41">
        <f>IF(I177="","",I177-'Configuración'!$B$2)</f>
        <v/>
      </c>
      <c r="N177" s="40">
        <f>IF(OR(J177="",K177=""),"",J177-K177)</f>
        <v/>
      </c>
      <c r="O177" s="24">
        <f>IF(OR(B177="",C177="",D177=""),"",IF(OR(AND(OR(D177="Fecha",D177="Ambos"),I177=""),AND(OR(D177="Kilometraje",D177="Ambos"),OR(J177="",K177=""))),"Incompleto",IF(OR(AND(I177&lt;&gt;"",I177&lt;='Configuración'!$B$2),AND(J177&lt;&gt;"",J177&lt;=K177)),"Vencido",IF(OR(AND(I177&lt;&gt;"",I177&lt;='Configuración'!$B$2+'Configuración'!$B$3),AND(J177&lt;&gt;"",J177&lt;=K177+'Configuración'!$B$4)),"Próximo","Vigente"))))</f>
        <v/>
      </c>
      <c r="P177" s="42">
        <f>IF(O177="","",IF(O177="Incompleto","Faltan datos",IF(O177="Vigente","Sin alerta",IF(AND(I177&lt;&gt;"",J177&lt;&gt;"",I177&lt;='Configuración'!$B$2+IF(O177="Próximo",'Configuración'!$B$3,0),J177&lt;=K177+IF(O177="Próximo",'Configuración'!$B$4,0)),"Fecha y kilometraje",IF(AND(I177&lt;&gt;"",I177&lt;='Configuración'!$B$2+IF(O177="Próximo",'Configuración'!$B$3,0)),"Fecha","Kilometraje")))))</f>
        <v/>
      </c>
      <c r="Q177" s="31" t="n"/>
      <c r="R177" s="32" t="n"/>
      <c r="S177" s="31" t="n"/>
      <c r="T177">
        <f>IF(Unidades!A177="","",Unidades!A177)</f>
        <v/>
      </c>
      <c r="U177">
        <f>IF('Configuración'!F177="","",'Configuración'!F177)</f>
        <v/>
      </c>
    </row>
    <row r="178" ht="23" customHeight="1">
      <c r="A178" s="27" t="n"/>
      <c r="B178" s="27" t="n"/>
      <c r="C178" s="31" t="n"/>
      <c r="D178" s="27" t="n"/>
      <c r="E178" s="32" t="n"/>
      <c r="F178" s="33" t="n"/>
      <c r="G178" s="34" t="n"/>
      <c r="H178" s="33" t="n"/>
      <c r="I178" s="35">
        <f>IF(OR(D178="Fecha",D178="Ambos"),IF(OR(E178="",G178=""),"",EDATE(E178,G178)),"")</f>
        <v/>
      </c>
      <c r="J178" s="36">
        <f>IF(OR(D178="Kilometraje",D178="Ambos"),IF(OR(F178="",H178=""),"",F178+H178),"")</f>
        <v/>
      </c>
      <c r="K178" s="36">
        <f>IF(B178="","",IFERROR(INDEX(Unidades!$F$2:$F$151,MATCH(B178,Unidades!$A$2:$A$151,0)),""))</f>
        <v/>
      </c>
      <c r="L178" s="35">
        <f>IF(B178="","",IFERROR(INDEX(Unidades!$G$2:$G$151,MATCH(B178,Unidades!$A$2:$A$151,0)),""))</f>
        <v/>
      </c>
      <c r="M178" s="37">
        <f>IF(I178="","",I178-'Configuración'!$B$2)</f>
        <v/>
      </c>
      <c r="N178" s="36">
        <f>IF(OR(J178="",K178=""),"",J178-K178)</f>
        <v/>
      </c>
      <c r="O178" s="22">
        <f>IF(OR(B178="",C178="",D178=""),"",IF(OR(AND(OR(D178="Fecha",D178="Ambos"),I178=""),AND(OR(D178="Kilometraje",D178="Ambos"),OR(J178="",K178=""))),"Incompleto",IF(OR(AND(I178&lt;&gt;"",I178&lt;='Configuración'!$B$2),AND(J178&lt;&gt;"",J178&lt;=K178)),"Vencido",IF(OR(AND(I178&lt;&gt;"",I178&lt;='Configuración'!$B$2+'Configuración'!$B$3),AND(J178&lt;&gt;"",J178&lt;=K178+'Configuración'!$B$4)),"Próximo","Vigente"))))</f>
        <v/>
      </c>
      <c r="P178" s="38">
        <f>IF(O178="","",IF(O178="Incompleto","Faltan datos",IF(O178="Vigente","Sin alerta",IF(AND(I178&lt;&gt;"",J178&lt;&gt;"",I178&lt;='Configuración'!$B$2+IF(O178="Próximo",'Configuración'!$B$3,0),J178&lt;=K178+IF(O178="Próximo",'Configuración'!$B$4,0)),"Fecha y kilometraje",IF(AND(I178&lt;&gt;"",I178&lt;='Configuración'!$B$2+IF(O178="Próximo",'Configuración'!$B$3,0)),"Fecha","Kilometraje")))))</f>
        <v/>
      </c>
      <c r="Q178" s="31" t="n"/>
      <c r="R178" s="32" t="n"/>
      <c r="S178" s="31" t="n"/>
      <c r="T178">
        <f>IF(Unidades!A178="","",Unidades!A178)</f>
        <v/>
      </c>
      <c r="U178">
        <f>IF('Configuración'!F178="","",'Configuración'!F178)</f>
        <v/>
      </c>
    </row>
    <row r="179" ht="23" customHeight="1">
      <c r="A179" s="27" t="n"/>
      <c r="B179" s="27" t="n"/>
      <c r="C179" s="31" t="n"/>
      <c r="D179" s="27" t="n"/>
      <c r="E179" s="32" t="n"/>
      <c r="F179" s="33" t="n"/>
      <c r="G179" s="34" t="n"/>
      <c r="H179" s="33" t="n"/>
      <c r="I179" s="39">
        <f>IF(OR(D179="Fecha",D179="Ambos"),IF(OR(E179="",G179=""),"",EDATE(E179,G179)),"")</f>
        <v/>
      </c>
      <c r="J179" s="40">
        <f>IF(OR(D179="Kilometraje",D179="Ambos"),IF(OR(F179="",H179=""),"",F179+H179),"")</f>
        <v/>
      </c>
      <c r="K179" s="40">
        <f>IF(B179="","",IFERROR(INDEX(Unidades!$F$2:$F$151,MATCH(B179,Unidades!$A$2:$A$151,0)),""))</f>
        <v/>
      </c>
      <c r="L179" s="39">
        <f>IF(B179="","",IFERROR(INDEX(Unidades!$G$2:$G$151,MATCH(B179,Unidades!$A$2:$A$151,0)),""))</f>
        <v/>
      </c>
      <c r="M179" s="41">
        <f>IF(I179="","",I179-'Configuración'!$B$2)</f>
        <v/>
      </c>
      <c r="N179" s="40">
        <f>IF(OR(J179="",K179=""),"",J179-K179)</f>
        <v/>
      </c>
      <c r="O179" s="24">
        <f>IF(OR(B179="",C179="",D179=""),"",IF(OR(AND(OR(D179="Fecha",D179="Ambos"),I179=""),AND(OR(D179="Kilometraje",D179="Ambos"),OR(J179="",K179=""))),"Incompleto",IF(OR(AND(I179&lt;&gt;"",I179&lt;='Configuración'!$B$2),AND(J179&lt;&gt;"",J179&lt;=K179)),"Vencido",IF(OR(AND(I179&lt;&gt;"",I179&lt;='Configuración'!$B$2+'Configuración'!$B$3),AND(J179&lt;&gt;"",J179&lt;=K179+'Configuración'!$B$4)),"Próximo","Vigente"))))</f>
        <v/>
      </c>
      <c r="P179" s="42">
        <f>IF(O179="","",IF(O179="Incompleto","Faltan datos",IF(O179="Vigente","Sin alerta",IF(AND(I179&lt;&gt;"",J179&lt;&gt;"",I179&lt;='Configuración'!$B$2+IF(O179="Próximo",'Configuración'!$B$3,0),J179&lt;=K179+IF(O179="Próximo",'Configuración'!$B$4,0)),"Fecha y kilometraje",IF(AND(I179&lt;&gt;"",I179&lt;='Configuración'!$B$2+IF(O179="Próximo",'Configuración'!$B$3,0)),"Fecha","Kilometraje")))))</f>
        <v/>
      </c>
      <c r="Q179" s="31" t="n"/>
      <c r="R179" s="32" t="n"/>
      <c r="S179" s="31" t="n"/>
      <c r="T179">
        <f>IF(Unidades!A179="","",Unidades!A179)</f>
        <v/>
      </c>
      <c r="U179">
        <f>IF('Configuración'!F179="","",'Configuración'!F179)</f>
        <v/>
      </c>
    </row>
    <row r="180" ht="23" customHeight="1">
      <c r="A180" s="27" t="n"/>
      <c r="B180" s="27" t="n"/>
      <c r="C180" s="31" t="n"/>
      <c r="D180" s="27" t="n"/>
      <c r="E180" s="32" t="n"/>
      <c r="F180" s="33" t="n"/>
      <c r="G180" s="34" t="n"/>
      <c r="H180" s="33" t="n"/>
      <c r="I180" s="35">
        <f>IF(OR(D180="Fecha",D180="Ambos"),IF(OR(E180="",G180=""),"",EDATE(E180,G180)),"")</f>
        <v/>
      </c>
      <c r="J180" s="36">
        <f>IF(OR(D180="Kilometraje",D180="Ambos"),IF(OR(F180="",H180=""),"",F180+H180),"")</f>
        <v/>
      </c>
      <c r="K180" s="36">
        <f>IF(B180="","",IFERROR(INDEX(Unidades!$F$2:$F$151,MATCH(B180,Unidades!$A$2:$A$151,0)),""))</f>
        <v/>
      </c>
      <c r="L180" s="35">
        <f>IF(B180="","",IFERROR(INDEX(Unidades!$G$2:$G$151,MATCH(B180,Unidades!$A$2:$A$151,0)),""))</f>
        <v/>
      </c>
      <c r="M180" s="37">
        <f>IF(I180="","",I180-'Configuración'!$B$2)</f>
        <v/>
      </c>
      <c r="N180" s="36">
        <f>IF(OR(J180="",K180=""),"",J180-K180)</f>
        <v/>
      </c>
      <c r="O180" s="22">
        <f>IF(OR(B180="",C180="",D180=""),"",IF(OR(AND(OR(D180="Fecha",D180="Ambos"),I180=""),AND(OR(D180="Kilometraje",D180="Ambos"),OR(J180="",K180=""))),"Incompleto",IF(OR(AND(I180&lt;&gt;"",I180&lt;='Configuración'!$B$2),AND(J180&lt;&gt;"",J180&lt;=K180)),"Vencido",IF(OR(AND(I180&lt;&gt;"",I180&lt;='Configuración'!$B$2+'Configuración'!$B$3),AND(J180&lt;&gt;"",J180&lt;=K180+'Configuración'!$B$4)),"Próximo","Vigente"))))</f>
        <v/>
      </c>
      <c r="P180" s="38">
        <f>IF(O180="","",IF(O180="Incompleto","Faltan datos",IF(O180="Vigente","Sin alerta",IF(AND(I180&lt;&gt;"",J180&lt;&gt;"",I180&lt;='Configuración'!$B$2+IF(O180="Próximo",'Configuración'!$B$3,0),J180&lt;=K180+IF(O180="Próximo",'Configuración'!$B$4,0)),"Fecha y kilometraje",IF(AND(I180&lt;&gt;"",I180&lt;='Configuración'!$B$2+IF(O180="Próximo",'Configuración'!$B$3,0)),"Fecha","Kilometraje")))))</f>
        <v/>
      </c>
      <c r="Q180" s="31" t="n"/>
      <c r="R180" s="32" t="n"/>
      <c r="S180" s="31" t="n"/>
      <c r="T180">
        <f>IF(Unidades!A180="","",Unidades!A180)</f>
        <v/>
      </c>
      <c r="U180">
        <f>IF('Configuración'!F180="","",'Configuración'!F180)</f>
        <v/>
      </c>
    </row>
    <row r="181" ht="23" customHeight="1">
      <c r="A181" s="27" t="n"/>
      <c r="B181" s="27" t="n"/>
      <c r="C181" s="31" t="n"/>
      <c r="D181" s="27" t="n"/>
      <c r="E181" s="32" t="n"/>
      <c r="F181" s="33" t="n"/>
      <c r="G181" s="34" t="n"/>
      <c r="H181" s="33" t="n"/>
      <c r="I181" s="39">
        <f>IF(OR(D181="Fecha",D181="Ambos"),IF(OR(E181="",G181=""),"",EDATE(E181,G181)),"")</f>
        <v/>
      </c>
      <c r="J181" s="40">
        <f>IF(OR(D181="Kilometraje",D181="Ambos"),IF(OR(F181="",H181=""),"",F181+H181),"")</f>
        <v/>
      </c>
      <c r="K181" s="40">
        <f>IF(B181="","",IFERROR(INDEX(Unidades!$F$2:$F$151,MATCH(B181,Unidades!$A$2:$A$151,0)),""))</f>
        <v/>
      </c>
      <c r="L181" s="39">
        <f>IF(B181="","",IFERROR(INDEX(Unidades!$G$2:$G$151,MATCH(B181,Unidades!$A$2:$A$151,0)),""))</f>
        <v/>
      </c>
      <c r="M181" s="41">
        <f>IF(I181="","",I181-'Configuración'!$B$2)</f>
        <v/>
      </c>
      <c r="N181" s="40">
        <f>IF(OR(J181="",K181=""),"",J181-K181)</f>
        <v/>
      </c>
      <c r="O181" s="24">
        <f>IF(OR(B181="",C181="",D181=""),"",IF(OR(AND(OR(D181="Fecha",D181="Ambos"),I181=""),AND(OR(D181="Kilometraje",D181="Ambos"),OR(J181="",K181=""))),"Incompleto",IF(OR(AND(I181&lt;&gt;"",I181&lt;='Configuración'!$B$2),AND(J181&lt;&gt;"",J181&lt;=K181)),"Vencido",IF(OR(AND(I181&lt;&gt;"",I181&lt;='Configuración'!$B$2+'Configuración'!$B$3),AND(J181&lt;&gt;"",J181&lt;=K181+'Configuración'!$B$4)),"Próximo","Vigente"))))</f>
        <v/>
      </c>
      <c r="P181" s="42">
        <f>IF(O181="","",IF(O181="Incompleto","Faltan datos",IF(O181="Vigente","Sin alerta",IF(AND(I181&lt;&gt;"",J181&lt;&gt;"",I181&lt;='Configuración'!$B$2+IF(O181="Próximo",'Configuración'!$B$3,0),J181&lt;=K181+IF(O181="Próximo",'Configuración'!$B$4,0)),"Fecha y kilometraje",IF(AND(I181&lt;&gt;"",I181&lt;='Configuración'!$B$2+IF(O181="Próximo",'Configuración'!$B$3,0)),"Fecha","Kilometraje")))))</f>
        <v/>
      </c>
      <c r="Q181" s="31" t="n"/>
      <c r="R181" s="32" t="n"/>
      <c r="S181" s="31" t="n"/>
      <c r="T181">
        <f>IF(Unidades!A181="","",Unidades!A181)</f>
        <v/>
      </c>
      <c r="U181">
        <f>IF('Configuración'!F181="","",'Configuración'!F181)</f>
        <v/>
      </c>
    </row>
    <row r="182" ht="23" customHeight="1">
      <c r="A182" s="27" t="n"/>
      <c r="B182" s="27" t="n"/>
      <c r="C182" s="31" t="n"/>
      <c r="D182" s="27" t="n"/>
      <c r="E182" s="32" t="n"/>
      <c r="F182" s="33" t="n"/>
      <c r="G182" s="34" t="n"/>
      <c r="H182" s="33" t="n"/>
      <c r="I182" s="35">
        <f>IF(OR(D182="Fecha",D182="Ambos"),IF(OR(E182="",G182=""),"",EDATE(E182,G182)),"")</f>
        <v/>
      </c>
      <c r="J182" s="36">
        <f>IF(OR(D182="Kilometraje",D182="Ambos"),IF(OR(F182="",H182=""),"",F182+H182),"")</f>
        <v/>
      </c>
      <c r="K182" s="36">
        <f>IF(B182="","",IFERROR(INDEX(Unidades!$F$2:$F$151,MATCH(B182,Unidades!$A$2:$A$151,0)),""))</f>
        <v/>
      </c>
      <c r="L182" s="35">
        <f>IF(B182="","",IFERROR(INDEX(Unidades!$G$2:$G$151,MATCH(B182,Unidades!$A$2:$A$151,0)),""))</f>
        <v/>
      </c>
      <c r="M182" s="37">
        <f>IF(I182="","",I182-'Configuración'!$B$2)</f>
        <v/>
      </c>
      <c r="N182" s="36">
        <f>IF(OR(J182="",K182=""),"",J182-K182)</f>
        <v/>
      </c>
      <c r="O182" s="22">
        <f>IF(OR(B182="",C182="",D182=""),"",IF(OR(AND(OR(D182="Fecha",D182="Ambos"),I182=""),AND(OR(D182="Kilometraje",D182="Ambos"),OR(J182="",K182=""))),"Incompleto",IF(OR(AND(I182&lt;&gt;"",I182&lt;='Configuración'!$B$2),AND(J182&lt;&gt;"",J182&lt;=K182)),"Vencido",IF(OR(AND(I182&lt;&gt;"",I182&lt;='Configuración'!$B$2+'Configuración'!$B$3),AND(J182&lt;&gt;"",J182&lt;=K182+'Configuración'!$B$4)),"Próximo","Vigente"))))</f>
        <v/>
      </c>
      <c r="P182" s="38">
        <f>IF(O182="","",IF(O182="Incompleto","Faltan datos",IF(O182="Vigente","Sin alerta",IF(AND(I182&lt;&gt;"",J182&lt;&gt;"",I182&lt;='Configuración'!$B$2+IF(O182="Próximo",'Configuración'!$B$3,0),J182&lt;=K182+IF(O182="Próximo",'Configuración'!$B$4,0)),"Fecha y kilometraje",IF(AND(I182&lt;&gt;"",I182&lt;='Configuración'!$B$2+IF(O182="Próximo",'Configuración'!$B$3,0)),"Fecha","Kilometraje")))))</f>
        <v/>
      </c>
      <c r="Q182" s="31" t="n"/>
      <c r="R182" s="32" t="n"/>
      <c r="S182" s="31" t="n"/>
      <c r="T182">
        <f>IF(Unidades!A182="","",Unidades!A182)</f>
        <v/>
      </c>
      <c r="U182">
        <f>IF('Configuración'!F182="","",'Configuración'!F182)</f>
        <v/>
      </c>
    </row>
    <row r="183" ht="23" customHeight="1">
      <c r="A183" s="27" t="n"/>
      <c r="B183" s="27" t="n"/>
      <c r="C183" s="31" t="n"/>
      <c r="D183" s="27" t="n"/>
      <c r="E183" s="32" t="n"/>
      <c r="F183" s="33" t="n"/>
      <c r="G183" s="34" t="n"/>
      <c r="H183" s="33" t="n"/>
      <c r="I183" s="39">
        <f>IF(OR(D183="Fecha",D183="Ambos"),IF(OR(E183="",G183=""),"",EDATE(E183,G183)),"")</f>
        <v/>
      </c>
      <c r="J183" s="40">
        <f>IF(OR(D183="Kilometraje",D183="Ambos"),IF(OR(F183="",H183=""),"",F183+H183),"")</f>
        <v/>
      </c>
      <c r="K183" s="40">
        <f>IF(B183="","",IFERROR(INDEX(Unidades!$F$2:$F$151,MATCH(B183,Unidades!$A$2:$A$151,0)),""))</f>
        <v/>
      </c>
      <c r="L183" s="39">
        <f>IF(B183="","",IFERROR(INDEX(Unidades!$G$2:$G$151,MATCH(B183,Unidades!$A$2:$A$151,0)),""))</f>
        <v/>
      </c>
      <c r="M183" s="41">
        <f>IF(I183="","",I183-'Configuración'!$B$2)</f>
        <v/>
      </c>
      <c r="N183" s="40">
        <f>IF(OR(J183="",K183=""),"",J183-K183)</f>
        <v/>
      </c>
      <c r="O183" s="24">
        <f>IF(OR(B183="",C183="",D183=""),"",IF(OR(AND(OR(D183="Fecha",D183="Ambos"),I183=""),AND(OR(D183="Kilometraje",D183="Ambos"),OR(J183="",K183=""))),"Incompleto",IF(OR(AND(I183&lt;&gt;"",I183&lt;='Configuración'!$B$2),AND(J183&lt;&gt;"",J183&lt;=K183)),"Vencido",IF(OR(AND(I183&lt;&gt;"",I183&lt;='Configuración'!$B$2+'Configuración'!$B$3),AND(J183&lt;&gt;"",J183&lt;=K183+'Configuración'!$B$4)),"Próximo","Vigente"))))</f>
        <v/>
      </c>
      <c r="P183" s="42">
        <f>IF(O183="","",IF(O183="Incompleto","Faltan datos",IF(O183="Vigente","Sin alerta",IF(AND(I183&lt;&gt;"",J183&lt;&gt;"",I183&lt;='Configuración'!$B$2+IF(O183="Próximo",'Configuración'!$B$3,0),J183&lt;=K183+IF(O183="Próximo",'Configuración'!$B$4,0)),"Fecha y kilometraje",IF(AND(I183&lt;&gt;"",I183&lt;='Configuración'!$B$2+IF(O183="Próximo",'Configuración'!$B$3,0)),"Fecha","Kilometraje")))))</f>
        <v/>
      </c>
      <c r="Q183" s="31" t="n"/>
      <c r="R183" s="32" t="n"/>
      <c r="S183" s="31" t="n"/>
      <c r="T183">
        <f>IF(Unidades!A183="","",Unidades!A183)</f>
        <v/>
      </c>
      <c r="U183">
        <f>IF('Configuración'!F183="","",'Configuración'!F183)</f>
        <v/>
      </c>
    </row>
    <row r="184" ht="23" customHeight="1">
      <c r="A184" s="27" t="n"/>
      <c r="B184" s="27" t="n"/>
      <c r="C184" s="31" t="n"/>
      <c r="D184" s="27" t="n"/>
      <c r="E184" s="32" t="n"/>
      <c r="F184" s="33" t="n"/>
      <c r="G184" s="34" t="n"/>
      <c r="H184" s="33" t="n"/>
      <c r="I184" s="35">
        <f>IF(OR(D184="Fecha",D184="Ambos"),IF(OR(E184="",G184=""),"",EDATE(E184,G184)),"")</f>
        <v/>
      </c>
      <c r="J184" s="36">
        <f>IF(OR(D184="Kilometraje",D184="Ambos"),IF(OR(F184="",H184=""),"",F184+H184),"")</f>
        <v/>
      </c>
      <c r="K184" s="36">
        <f>IF(B184="","",IFERROR(INDEX(Unidades!$F$2:$F$151,MATCH(B184,Unidades!$A$2:$A$151,0)),""))</f>
        <v/>
      </c>
      <c r="L184" s="35">
        <f>IF(B184="","",IFERROR(INDEX(Unidades!$G$2:$G$151,MATCH(B184,Unidades!$A$2:$A$151,0)),""))</f>
        <v/>
      </c>
      <c r="M184" s="37">
        <f>IF(I184="","",I184-'Configuración'!$B$2)</f>
        <v/>
      </c>
      <c r="N184" s="36">
        <f>IF(OR(J184="",K184=""),"",J184-K184)</f>
        <v/>
      </c>
      <c r="O184" s="22">
        <f>IF(OR(B184="",C184="",D184=""),"",IF(OR(AND(OR(D184="Fecha",D184="Ambos"),I184=""),AND(OR(D184="Kilometraje",D184="Ambos"),OR(J184="",K184=""))),"Incompleto",IF(OR(AND(I184&lt;&gt;"",I184&lt;='Configuración'!$B$2),AND(J184&lt;&gt;"",J184&lt;=K184)),"Vencido",IF(OR(AND(I184&lt;&gt;"",I184&lt;='Configuración'!$B$2+'Configuración'!$B$3),AND(J184&lt;&gt;"",J184&lt;=K184+'Configuración'!$B$4)),"Próximo","Vigente"))))</f>
        <v/>
      </c>
      <c r="P184" s="38">
        <f>IF(O184="","",IF(O184="Incompleto","Faltan datos",IF(O184="Vigente","Sin alerta",IF(AND(I184&lt;&gt;"",J184&lt;&gt;"",I184&lt;='Configuración'!$B$2+IF(O184="Próximo",'Configuración'!$B$3,0),J184&lt;=K184+IF(O184="Próximo",'Configuración'!$B$4,0)),"Fecha y kilometraje",IF(AND(I184&lt;&gt;"",I184&lt;='Configuración'!$B$2+IF(O184="Próximo",'Configuración'!$B$3,0)),"Fecha","Kilometraje")))))</f>
        <v/>
      </c>
      <c r="Q184" s="31" t="n"/>
      <c r="R184" s="32" t="n"/>
      <c r="S184" s="31" t="n"/>
      <c r="T184">
        <f>IF(Unidades!A184="","",Unidades!A184)</f>
        <v/>
      </c>
      <c r="U184">
        <f>IF('Configuración'!F184="","",'Configuración'!F184)</f>
        <v/>
      </c>
    </row>
    <row r="185" ht="23" customHeight="1">
      <c r="A185" s="27" t="n"/>
      <c r="B185" s="27" t="n"/>
      <c r="C185" s="31" t="n"/>
      <c r="D185" s="27" t="n"/>
      <c r="E185" s="32" t="n"/>
      <c r="F185" s="33" t="n"/>
      <c r="G185" s="34" t="n"/>
      <c r="H185" s="33" t="n"/>
      <c r="I185" s="39">
        <f>IF(OR(D185="Fecha",D185="Ambos"),IF(OR(E185="",G185=""),"",EDATE(E185,G185)),"")</f>
        <v/>
      </c>
      <c r="J185" s="40">
        <f>IF(OR(D185="Kilometraje",D185="Ambos"),IF(OR(F185="",H185=""),"",F185+H185),"")</f>
        <v/>
      </c>
      <c r="K185" s="40">
        <f>IF(B185="","",IFERROR(INDEX(Unidades!$F$2:$F$151,MATCH(B185,Unidades!$A$2:$A$151,0)),""))</f>
        <v/>
      </c>
      <c r="L185" s="39">
        <f>IF(B185="","",IFERROR(INDEX(Unidades!$G$2:$G$151,MATCH(B185,Unidades!$A$2:$A$151,0)),""))</f>
        <v/>
      </c>
      <c r="M185" s="41">
        <f>IF(I185="","",I185-'Configuración'!$B$2)</f>
        <v/>
      </c>
      <c r="N185" s="40">
        <f>IF(OR(J185="",K185=""),"",J185-K185)</f>
        <v/>
      </c>
      <c r="O185" s="24">
        <f>IF(OR(B185="",C185="",D185=""),"",IF(OR(AND(OR(D185="Fecha",D185="Ambos"),I185=""),AND(OR(D185="Kilometraje",D185="Ambos"),OR(J185="",K185=""))),"Incompleto",IF(OR(AND(I185&lt;&gt;"",I185&lt;='Configuración'!$B$2),AND(J185&lt;&gt;"",J185&lt;=K185)),"Vencido",IF(OR(AND(I185&lt;&gt;"",I185&lt;='Configuración'!$B$2+'Configuración'!$B$3),AND(J185&lt;&gt;"",J185&lt;=K185+'Configuración'!$B$4)),"Próximo","Vigente"))))</f>
        <v/>
      </c>
      <c r="P185" s="42">
        <f>IF(O185="","",IF(O185="Incompleto","Faltan datos",IF(O185="Vigente","Sin alerta",IF(AND(I185&lt;&gt;"",J185&lt;&gt;"",I185&lt;='Configuración'!$B$2+IF(O185="Próximo",'Configuración'!$B$3,0),J185&lt;=K185+IF(O185="Próximo",'Configuración'!$B$4,0)),"Fecha y kilometraje",IF(AND(I185&lt;&gt;"",I185&lt;='Configuración'!$B$2+IF(O185="Próximo",'Configuración'!$B$3,0)),"Fecha","Kilometraje")))))</f>
        <v/>
      </c>
      <c r="Q185" s="31" t="n"/>
      <c r="R185" s="32" t="n"/>
      <c r="S185" s="31" t="n"/>
      <c r="T185">
        <f>IF(Unidades!A185="","",Unidades!A185)</f>
        <v/>
      </c>
      <c r="U185">
        <f>IF('Configuración'!F185="","",'Configuración'!F185)</f>
        <v/>
      </c>
    </row>
    <row r="186" ht="23" customHeight="1">
      <c r="A186" s="27" t="n"/>
      <c r="B186" s="27" t="n"/>
      <c r="C186" s="31" t="n"/>
      <c r="D186" s="27" t="n"/>
      <c r="E186" s="32" t="n"/>
      <c r="F186" s="33" t="n"/>
      <c r="G186" s="34" t="n"/>
      <c r="H186" s="33" t="n"/>
      <c r="I186" s="35">
        <f>IF(OR(D186="Fecha",D186="Ambos"),IF(OR(E186="",G186=""),"",EDATE(E186,G186)),"")</f>
        <v/>
      </c>
      <c r="J186" s="36">
        <f>IF(OR(D186="Kilometraje",D186="Ambos"),IF(OR(F186="",H186=""),"",F186+H186),"")</f>
        <v/>
      </c>
      <c r="K186" s="36">
        <f>IF(B186="","",IFERROR(INDEX(Unidades!$F$2:$F$151,MATCH(B186,Unidades!$A$2:$A$151,0)),""))</f>
        <v/>
      </c>
      <c r="L186" s="35">
        <f>IF(B186="","",IFERROR(INDEX(Unidades!$G$2:$G$151,MATCH(B186,Unidades!$A$2:$A$151,0)),""))</f>
        <v/>
      </c>
      <c r="M186" s="37">
        <f>IF(I186="","",I186-'Configuración'!$B$2)</f>
        <v/>
      </c>
      <c r="N186" s="36">
        <f>IF(OR(J186="",K186=""),"",J186-K186)</f>
        <v/>
      </c>
      <c r="O186" s="22">
        <f>IF(OR(B186="",C186="",D186=""),"",IF(OR(AND(OR(D186="Fecha",D186="Ambos"),I186=""),AND(OR(D186="Kilometraje",D186="Ambos"),OR(J186="",K186=""))),"Incompleto",IF(OR(AND(I186&lt;&gt;"",I186&lt;='Configuración'!$B$2),AND(J186&lt;&gt;"",J186&lt;=K186)),"Vencido",IF(OR(AND(I186&lt;&gt;"",I186&lt;='Configuración'!$B$2+'Configuración'!$B$3),AND(J186&lt;&gt;"",J186&lt;=K186+'Configuración'!$B$4)),"Próximo","Vigente"))))</f>
        <v/>
      </c>
      <c r="P186" s="38">
        <f>IF(O186="","",IF(O186="Incompleto","Faltan datos",IF(O186="Vigente","Sin alerta",IF(AND(I186&lt;&gt;"",J186&lt;&gt;"",I186&lt;='Configuración'!$B$2+IF(O186="Próximo",'Configuración'!$B$3,0),J186&lt;=K186+IF(O186="Próximo",'Configuración'!$B$4,0)),"Fecha y kilometraje",IF(AND(I186&lt;&gt;"",I186&lt;='Configuración'!$B$2+IF(O186="Próximo",'Configuración'!$B$3,0)),"Fecha","Kilometraje")))))</f>
        <v/>
      </c>
      <c r="Q186" s="31" t="n"/>
      <c r="R186" s="32" t="n"/>
      <c r="S186" s="31" t="n"/>
      <c r="T186">
        <f>IF(Unidades!A186="","",Unidades!A186)</f>
        <v/>
      </c>
      <c r="U186">
        <f>IF('Configuración'!F186="","",'Configuración'!F186)</f>
        <v/>
      </c>
    </row>
    <row r="187" ht="23" customHeight="1">
      <c r="A187" s="27" t="n"/>
      <c r="B187" s="27" t="n"/>
      <c r="C187" s="31" t="n"/>
      <c r="D187" s="27" t="n"/>
      <c r="E187" s="32" t="n"/>
      <c r="F187" s="33" t="n"/>
      <c r="G187" s="34" t="n"/>
      <c r="H187" s="33" t="n"/>
      <c r="I187" s="39">
        <f>IF(OR(D187="Fecha",D187="Ambos"),IF(OR(E187="",G187=""),"",EDATE(E187,G187)),"")</f>
        <v/>
      </c>
      <c r="J187" s="40">
        <f>IF(OR(D187="Kilometraje",D187="Ambos"),IF(OR(F187="",H187=""),"",F187+H187),"")</f>
        <v/>
      </c>
      <c r="K187" s="40">
        <f>IF(B187="","",IFERROR(INDEX(Unidades!$F$2:$F$151,MATCH(B187,Unidades!$A$2:$A$151,0)),""))</f>
        <v/>
      </c>
      <c r="L187" s="39">
        <f>IF(B187="","",IFERROR(INDEX(Unidades!$G$2:$G$151,MATCH(B187,Unidades!$A$2:$A$151,0)),""))</f>
        <v/>
      </c>
      <c r="M187" s="41">
        <f>IF(I187="","",I187-'Configuración'!$B$2)</f>
        <v/>
      </c>
      <c r="N187" s="40">
        <f>IF(OR(J187="",K187=""),"",J187-K187)</f>
        <v/>
      </c>
      <c r="O187" s="24">
        <f>IF(OR(B187="",C187="",D187=""),"",IF(OR(AND(OR(D187="Fecha",D187="Ambos"),I187=""),AND(OR(D187="Kilometraje",D187="Ambos"),OR(J187="",K187=""))),"Incompleto",IF(OR(AND(I187&lt;&gt;"",I187&lt;='Configuración'!$B$2),AND(J187&lt;&gt;"",J187&lt;=K187)),"Vencido",IF(OR(AND(I187&lt;&gt;"",I187&lt;='Configuración'!$B$2+'Configuración'!$B$3),AND(J187&lt;&gt;"",J187&lt;=K187+'Configuración'!$B$4)),"Próximo","Vigente"))))</f>
        <v/>
      </c>
      <c r="P187" s="42">
        <f>IF(O187="","",IF(O187="Incompleto","Faltan datos",IF(O187="Vigente","Sin alerta",IF(AND(I187&lt;&gt;"",J187&lt;&gt;"",I187&lt;='Configuración'!$B$2+IF(O187="Próximo",'Configuración'!$B$3,0),J187&lt;=K187+IF(O187="Próximo",'Configuración'!$B$4,0)),"Fecha y kilometraje",IF(AND(I187&lt;&gt;"",I187&lt;='Configuración'!$B$2+IF(O187="Próximo",'Configuración'!$B$3,0)),"Fecha","Kilometraje")))))</f>
        <v/>
      </c>
      <c r="Q187" s="31" t="n"/>
      <c r="R187" s="32" t="n"/>
      <c r="S187" s="31" t="n"/>
      <c r="T187">
        <f>IF(Unidades!A187="","",Unidades!A187)</f>
        <v/>
      </c>
      <c r="U187">
        <f>IF('Configuración'!F187="","",'Configuración'!F187)</f>
        <v/>
      </c>
    </row>
    <row r="188" ht="23" customHeight="1">
      <c r="A188" s="27" t="n"/>
      <c r="B188" s="27" t="n"/>
      <c r="C188" s="31" t="n"/>
      <c r="D188" s="27" t="n"/>
      <c r="E188" s="32" t="n"/>
      <c r="F188" s="33" t="n"/>
      <c r="G188" s="34" t="n"/>
      <c r="H188" s="33" t="n"/>
      <c r="I188" s="35">
        <f>IF(OR(D188="Fecha",D188="Ambos"),IF(OR(E188="",G188=""),"",EDATE(E188,G188)),"")</f>
        <v/>
      </c>
      <c r="J188" s="36">
        <f>IF(OR(D188="Kilometraje",D188="Ambos"),IF(OR(F188="",H188=""),"",F188+H188),"")</f>
        <v/>
      </c>
      <c r="K188" s="36">
        <f>IF(B188="","",IFERROR(INDEX(Unidades!$F$2:$F$151,MATCH(B188,Unidades!$A$2:$A$151,0)),""))</f>
        <v/>
      </c>
      <c r="L188" s="35">
        <f>IF(B188="","",IFERROR(INDEX(Unidades!$G$2:$G$151,MATCH(B188,Unidades!$A$2:$A$151,0)),""))</f>
        <v/>
      </c>
      <c r="M188" s="37">
        <f>IF(I188="","",I188-'Configuración'!$B$2)</f>
        <v/>
      </c>
      <c r="N188" s="36">
        <f>IF(OR(J188="",K188=""),"",J188-K188)</f>
        <v/>
      </c>
      <c r="O188" s="22">
        <f>IF(OR(B188="",C188="",D188=""),"",IF(OR(AND(OR(D188="Fecha",D188="Ambos"),I188=""),AND(OR(D188="Kilometraje",D188="Ambos"),OR(J188="",K188=""))),"Incompleto",IF(OR(AND(I188&lt;&gt;"",I188&lt;='Configuración'!$B$2),AND(J188&lt;&gt;"",J188&lt;=K188)),"Vencido",IF(OR(AND(I188&lt;&gt;"",I188&lt;='Configuración'!$B$2+'Configuración'!$B$3),AND(J188&lt;&gt;"",J188&lt;=K188+'Configuración'!$B$4)),"Próximo","Vigente"))))</f>
        <v/>
      </c>
      <c r="P188" s="38">
        <f>IF(O188="","",IF(O188="Incompleto","Faltan datos",IF(O188="Vigente","Sin alerta",IF(AND(I188&lt;&gt;"",J188&lt;&gt;"",I188&lt;='Configuración'!$B$2+IF(O188="Próximo",'Configuración'!$B$3,0),J188&lt;=K188+IF(O188="Próximo",'Configuración'!$B$4,0)),"Fecha y kilometraje",IF(AND(I188&lt;&gt;"",I188&lt;='Configuración'!$B$2+IF(O188="Próximo",'Configuración'!$B$3,0)),"Fecha","Kilometraje")))))</f>
        <v/>
      </c>
      <c r="Q188" s="31" t="n"/>
      <c r="R188" s="32" t="n"/>
      <c r="S188" s="31" t="n"/>
      <c r="T188">
        <f>IF(Unidades!A188="","",Unidades!A188)</f>
        <v/>
      </c>
      <c r="U188">
        <f>IF('Configuración'!F188="","",'Configuración'!F188)</f>
        <v/>
      </c>
    </row>
    <row r="189" ht="23" customHeight="1">
      <c r="A189" s="27" t="n"/>
      <c r="B189" s="27" t="n"/>
      <c r="C189" s="31" t="n"/>
      <c r="D189" s="27" t="n"/>
      <c r="E189" s="32" t="n"/>
      <c r="F189" s="33" t="n"/>
      <c r="G189" s="34" t="n"/>
      <c r="H189" s="33" t="n"/>
      <c r="I189" s="39">
        <f>IF(OR(D189="Fecha",D189="Ambos"),IF(OR(E189="",G189=""),"",EDATE(E189,G189)),"")</f>
        <v/>
      </c>
      <c r="J189" s="40">
        <f>IF(OR(D189="Kilometraje",D189="Ambos"),IF(OR(F189="",H189=""),"",F189+H189),"")</f>
        <v/>
      </c>
      <c r="K189" s="40">
        <f>IF(B189="","",IFERROR(INDEX(Unidades!$F$2:$F$151,MATCH(B189,Unidades!$A$2:$A$151,0)),""))</f>
        <v/>
      </c>
      <c r="L189" s="39">
        <f>IF(B189="","",IFERROR(INDEX(Unidades!$G$2:$G$151,MATCH(B189,Unidades!$A$2:$A$151,0)),""))</f>
        <v/>
      </c>
      <c r="M189" s="41">
        <f>IF(I189="","",I189-'Configuración'!$B$2)</f>
        <v/>
      </c>
      <c r="N189" s="40">
        <f>IF(OR(J189="",K189=""),"",J189-K189)</f>
        <v/>
      </c>
      <c r="O189" s="24">
        <f>IF(OR(B189="",C189="",D189=""),"",IF(OR(AND(OR(D189="Fecha",D189="Ambos"),I189=""),AND(OR(D189="Kilometraje",D189="Ambos"),OR(J189="",K189=""))),"Incompleto",IF(OR(AND(I189&lt;&gt;"",I189&lt;='Configuración'!$B$2),AND(J189&lt;&gt;"",J189&lt;=K189)),"Vencido",IF(OR(AND(I189&lt;&gt;"",I189&lt;='Configuración'!$B$2+'Configuración'!$B$3),AND(J189&lt;&gt;"",J189&lt;=K189+'Configuración'!$B$4)),"Próximo","Vigente"))))</f>
        <v/>
      </c>
      <c r="P189" s="42">
        <f>IF(O189="","",IF(O189="Incompleto","Faltan datos",IF(O189="Vigente","Sin alerta",IF(AND(I189&lt;&gt;"",J189&lt;&gt;"",I189&lt;='Configuración'!$B$2+IF(O189="Próximo",'Configuración'!$B$3,0),J189&lt;=K189+IF(O189="Próximo",'Configuración'!$B$4,0)),"Fecha y kilometraje",IF(AND(I189&lt;&gt;"",I189&lt;='Configuración'!$B$2+IF(O189="Próximo",'Configuración'!$B$3,0)),"Fecha","Kilometraje")))))</f>
        <v/>
      </c>
      <c r="Q189" s="31" t="n"/>
      <c r="R189" s="32" t="n"/>
      <c r="S189" s="31" t="n"/>
      <c r="T189">
        <f>IF(Unidades!A189="","",Unidades!A189)</f>
        <v/>
      </c>
      <c r="U189">
        <f>IF('Configuración'!F189="","",'Configuración'!F189)</f>
        <v/>
      </c>
    </row>
    <row r="190" ht="23" customHeight="1">
      <c r="A190" s="27" t="n"/>
      <c r="B190" s="27" t="n"/>
      <c r="C190" s="31" t="n"/>
      <c r="D190" s="27" t="n"/>
      <c r="E190" s="32" t="n"/>
      <c r="F190" s="33" t="n"/>
      <c r="G190" s="34" t="n"/>
      <c r="H190" s="33" t="n"/>
      <c r="I190" s="35">
        <f>IF(OR(D190="Fecha",D190="Ambos"),IF(OR(E190="",G190=""),"",EDATE(E190,G190)),"")</f>
        <v/>
      </c>
      <c r="J190" s="36">
        <f>IF(OR(D190="Kilometraje",D190="Ambos"),IF(OR(F190="",H190=""),"",F190+H190),"")</f>
        <v/>
      </c>
      <c r="K190" s="36">
        <f>IF(B190="","",IFERROR(INDEX(Unidades!$F$2:$F$151,MATCH(B190,Unidades!$A$2:$A$151,0)),""))</f>
        <v/>
      </c>
      <c r="L190" s="35">
        <f>IF(B190="","",IFERROR(INDEX(Unidades!$G$2:$G$151,MATCH(B190,Unidades!$A$2:$A$151,0)),""))</f>
        <v/>
      </c>
      <c r="M190" s="37">
        <f>IF(I190="","",I190-'Configuración'!$B$2)</f>
        <v/>
      </c>
      <c r="N190" s="36">
        <f>IF(OR(J190="",K190=""),"",J190-K190)</f>
        <v/>
      </c>
      <c r="O190" s="22">
        <f>IF(OR(B190="",C190="",D190=""),"",IF(OR(AND(OR(D190="Fecha",D190="Ambos"),I190=""),AND(OR(D190="Kilometraje",D190="Ambos"),OR(J190="",K190=""))),"Incompleto",IF(OR(AND(I190&lt;&gt;"",I190&lt;='Configuración'!$B$2),AND(J190&lt;&gt;"",J190&lt;=K190)),"Vencido",IF(OR(AND(I190&lt;&gt;"",I190&lt;='Configuración'!$B$2+'Configuración'!$B$3),AND(J190&lt;&gt;"",J190&lt;=K190+'Configuración'!$B$4)),"Próximo","Vigente"))))</f>
        <v/>
      </c>
      <c r="P190" s="38">
        <f>IF(O190="","",IF(O190="Incompleto","Faltan datos",IF(O190="Vigente","Sin alerta",IF(AND(I190&lt;&gt;"",J190&lt;&gt;"",I190&lt;='Configuración'!$B$2+IF(O190="Próximo",'Configuración'!$B$3,0),J190&lt;=K190+IF(O190="Próximo",'Configuración'!$B$4,0)),"Fecha y kilometraje",IF(AND(I190&lt;&gt;"",I190&lt;='Configuración'!$B$2+IF(O190="Próximo",'Configuración'!$B$3,0)),"Fecha","Kilometraje")))))</f>
        <v/>
      </c>
      <c r="Q190" s="31" t="n"/>
      <c r="R190" s="32" t="n"/>
      <c r="S190" s="31" t="n"/>
      <c r="T190">
        <f>IF(Unidades!A190="","",Unidades!A190)</f>
        <v/>
      </c>
      <c r="U190">
        <f>IF('Configuración'!F190="","",'Configuración'!F190)</f>
        <v/>
      </c>
    </row>
    <row r="191" ht="23" customHeight="1">
      <c r="A191" s="27" t="n"/>
      <c r="B191" s="27" t="n"/>
      <c r="C191" s="31" t="n"/>
      <c r="D191" s="27" t="n"/>
      <c r="E191" s="32" t="n"/>
      <c r="F191" s="33" t="n"/>
      <c r="G191" s="34" t="n"/>
      <c r="H191" s="33" t="n"/>
      <c r="I191" s="39">
        <f>IF(OR(D191="Fecha",D191="Ambos"),IF(OR(E191="",G191=""),"",EDATE(E191,G191)),"")</f>
        <v/>
      </c>
      <c r="J191" s="40">
        <f>IF(OR(D191="Kilometraje",D191="Ambos"),IF(OR(F191="",H191=""),"",F191+H191),"")</f>
        <v/>
      </c>
      <c r="K191" s="40">
        <f>IF(B191="","",IFERROR(INDEX(Unidades!$F$2:$F$151,MATCH(B191,Unidades!$A$2:$A$151,0)),""))</f>
        <v/>
      </c>
      <c r="L191" s="39">
        <f>IF(B191="","",IFERROR(INDEX(Unidades!$G$2:$G$151,MATCH(B191,Unidades!$A$2:$A$151,0)),""))</f>
        <v/>
      </c>
      <c r="M191" s="41">
        <f>IF(I191="","",I191-'Configuración'!$B$2)</f>
        <v/>
      </c>
      <c r="N191" s="40">
        <f>IF(OR(J191="",K191=""),"",J191-K191)</f>
        <v/>
      </c>
      <c r="O191" s="24">
        <f>IF(OR(B191="",C191="",D191=""),"",IF(OR(AND(OR(D191="Fecha",D191="Ambos"),I191=""),AND(OR(D191="Kilometraje",D191="Ambos"),OR(J191="",K191=""))),"Incompleto",IF(OR(AND(I191&lt;&gt;"",I191&lt;='Configuración'!$B$2),AND(J191&lt;&gt;"",J191&lt;=K191)),"Vencido",IF(OR(AND(I191&lt;&gt;"",I191&lt;='Configuración'!$B$2+'Configuración'!$B$3),AND(J191&lt;&gt;"",J191&lt;=K191+'Configuración'!$B$4)),"Próximo","Vigente"))))</f>
        <v/>
      </c>
      <c r="P191" s="42">
        <f>IF(O191="","",IF(O191="Incompleto","Faltan datos",IF(O191="Vigente","Sin alerta",IF(AND(I191&lt;&gt;"",J191&lt;&gt;"",I191&lt;='Configuración'!$B$2+IF(O191="Próximo",'Configuración'!$B$3,0),J191&lt;=K191+IF(O191="Próximo",'Configuración'!$B$4,0)),"Fecha y kilometraje",IF(AND(I191&lt;&gt;"",I191&lt;='Configuración'!$B$2+IF(O191="Próximo",'Configuración'!$B$3,0)),"Fecha","Kilometraje")))))</f>
        <v/>
      </c>
      <c r="Q191" s="31" t="n"/>
      <c r="R191" s="32" t="n"/>
      <c r="S191" s="31" t="n"/>
      <c r="T191">
        <f>IF(Unidades!A191="","",Unidades!A191)</f>
        <v/>
      </c>
      <c r="U191">
        <f>IF('Configuración'!F191="","",'Configuración'!F191)</f>
        <v/>
      </c>
    </row>
    <row r="192" ht="23" customHeight="1">
      <c r="A192" s="27" t="n"/>
      <c r="B192" s="27" t="n"/>
      <c r="C192" s="31" t="n"/>
      <c r="D192" s="27" t="n"/>
      <c r="E192" s="32" t="n"/>
      <c r="F192" s="33" t="n"/>
      <c r="G192" s="34" t="n"/>
      <c r="H192" s="33" t="n"/>
      <c r="I192" s="35">
        <f>IF(OR(D192="Fecha",D192="Ambos"),IF(OR(E192="",G192=""),"",EDATE(E192,G192)),"")</f>
        <v/>
      </c>
      <c r="J192" s="36">
        <f>IF(OR(D192="Kilometraje",D192="Ambos"),IF(OR(F192="",H192=""),"",F192+H192),"")</f>
        <v/>
      </c>
      <c r="K192" s="36">
        <f>IF(B192="","",IFERROR(INDEX(Unidades!$F$2:$F$151,MATCH(B192,Unidades!$A$2:$A$151,0)),""))</f>
        <v/>
      </c>
      <c r="L192" s="35">
        <f>IF(B192="","",IFERROR(INDEX(Unidades!$G$2:$G$151,MATCH(B192,Unidades!$A$2:$A$151,0)),""))</f>
        <v/>
      </c>
      <c r="M192" s="37">
        <f>IF(I192="","",I192-'Configuración'!$B$2)</f>
        <v/>
      </c>
      <c r="N192" s="36">
        <f>IF(OR(J192="",K192=""),"",J192-K192)</f>
        <v/>
      </c>
      <c r="O192" s="22">
        <f>IF(OR(B192="",C192="",D192=""),"",IF(OR(AND(OR(D192="Fecha",D192="Ambos"),I192=""),AND(OR(D192="Kilometraje",D192="Ambos"),OR(J192="",K192=""))),"Incompleto",IF(OR(AND(I192&lt;&gt;"",I192&lt;='Configuración'!$B$2),AND(J192&lt;&gt;"",J192&lt;=K192)),"Vencido",IF(OR(AND(I192&lt;&gt;"",I192&lt;='Configuración'!$B$2+'Configuración'!$B$3),AND(J192&lt;&gt;"",J192&lt;=K192+'Configuración'!$B$4)),"Próximo","Vigente"))))</f>
        <v/>
      </c>
      <c r="P192" s="38">
        <f>IF(O192="","",IF(O192="Incompleto","Faltan datos",IF(O192="Vigente","Sin alerta",IF(AND(I192&lt;&gt;"",J192&lt;&gt;"",I192&lt;='Configuración'!$B$2+IF(O192="Próximo",'Configuración'!$B$3,0),J192&lt;=K192+IF(O192="Próximo",'Configuración'!$B$4,0)),"Fecha y kilometraje",IF(AND(I192&lt;&gt;"",I192&lt;='Configuración'!$B$2+IF(O192="Próximo",'Configuración'!$B$3,0)),"Fecha","Kilometraje")))))</f>
        <v/>
      </c>
      <c r="Q192" s="31" t="n"/>
      <c r="R192" s="32" t="n"/>
      <c r="S192" s="31" t="n"/>
      <c r="T192">
        <f>IF(Unidades!A192="","",Unidades!A192)</f>
        <v/>
      </c>
      <c r="U192">
        <f>IF('Configuración'!F192="","",'Configuración'!F192)</f>
        <v/>
      </c>
    </row>
    <row r="193" ht="23" customHeight="1">
      <c r="A193" s="27" t="n"/>
      <c r="B193" s="27" t="n"/>
      <c r="C193" s="31" t="n"/>
      <c r="D193" s="27" t="n"/>
      <c r="E193" s="32" t="n"/>
      <c r="F193" s="33" t="n"/>
      <c r="G193" s="34" t="n"/>
      <c r="H193" s="33" t="n"/>
      <c r="I193" s="39">
        <f>IF(OR(D193="Fecha",D193="Ambos"),IF(OR(E193="",G193=""),"",EDATE(E193,G193)),"")</f>
        <v/>
      </c>
      <c r="J193" s="40">
        <f>IF(OR(D193="Kilometraje",D193="Ambos"),IF(OR(F193="",H193=""),"",F193+H193),"")</f>
        <v/>
      </c>
      <c r="K193" s="40">
        <f>IF(B193="","",IFERROR(INDEX(Unidades!$F$2:$F$151,MATCH(B193,Unidades!$A$2:$A$151,0)),""))</f>
        <v/>
      </c>
      <c r="L193" s="39">
        <f>IF(B193="","",IFERROR(INDEX(Unidades!$G$2:$G$151,MATCH(B193,Unidades!$A$2:$A$151,0)),""))</f>
        <v/>
      </c>
      <c r="M193" s="41">
        <f>IF(I193="","",I193-'Configuración'!$B$2)</f>
        <v/>
      </c>
      <c r="N193" s="40">
        <f>IF(OR(J193="",K193=""),"",J193-K193)</f>
        <v/>
      </c>
      <c r="O193" s="24">
        <f>IF(OR(B193="",C193="",D193=""),"",IF(OR(AND(OR(D193="Fecha",D193="Ambos"),I193=""),AND(OR(D193="Kilometraje",D193="Ambos"),OR(J193="",K193=""))),"Incompleto",IF(OR(AND(I193&lt;&gt;"",I193&lt;='Configuración'!$B$2),AND(J193&lt;&gt;"",J193&lt;=K193)),"Vencido",IF(OR(AND(I193&lt;&gt;"",I193&lt;='Configuración'!$B$2+'Configuración'!$B$3),AND(J193&lt;&gt;"",J193&lt;=K193+'Configuración'!$B$4)),"Próximo","Vigente"))))</f>
        <v/>
      </c>
      <c r="P193" s="42">
        <f>IF(O193="","",IF(O193="Incompleto","Faltan datos",IF(O193="Vigente","Sin alerta",IF(AND(I193&lt;&gt;"",J193&lt;&gt;"",I193&lt;='Configuración'!$B$2+IF(O193="Próximo",'Configuración'!$B$3,0),J193&lt;=K193+IF(O193="Próximo",'Configuración'!$B$4,0)),"Fecha y kilometraje",IF(AND(I193&lt;&gt;"",I193&lt;='Configuración'!$B$2+IF(O193="Próximo",'Configuración'!$B$3,0)),"Fecha","Kilometraje")))))</f>
        <v/>
      </c>
      <c r="Q193" s="31" t="n"/>
      <c r="R193" s="32" t="n"/>
      <c r="S193" s="31" t="n"/>
      <c r="T193">
        <f>IF(Unidades!A193="","",Unidades!A193)</f>
        <v/>
      </c>
      <c r="U193">
        <f>IF('Configuración'!F193="","",'Configuración'!F193)</f>
        <v/>
      </c>
    </row>
    <row r="194" ht="23" customHeight="1">
      <c r="A194" s="27" t="n"/>
      <c r="B194" s="27" t="n"/>
      <c r="C194" s="31" t="n"/>
      <c r="D194" s="27" t="n"/>
      <c r="E194" s="32" t="n"/>
      <c r="F194" s="33" t="n"/>
      <c r="G194" s="34" t="n"/>
      <c r="H194" s="33" t="n"/>
      <c r="I194" s="35">
        <f>IF(OR(D194="Fecha",D194="Ambos"),IF(OR(E194="",G194=""),"",EDATE(E194,G194)),"")</f>
        <v/>
      </c>
      <c r="J194" s="36">
        <f>IF(OR(D194="Kilometraje",D194="Ambos"),IF(OR(F194="",H194=""),"",F194+H194),"")</f>
        <v/>
      </c>
      <c r="K194" s="36">
        <f>IF(B194="","",IFERROR(INDEX(Unidades!$F$2:$F$151,MATCH(B194,Unidades!$A$2:$A$151,0)),""))</f>
        <v/>
      </c>
      <c r="L194" s="35">
        <f>IF(B194="","",IFERROR(INDEX(Unidades!$G$2:$G$151,MATCH(B194,Unidades!$A$2:$A$151,0)),""))</f>
        <v/>
      </c>
      <c r="M194" s="37">
        <f>IF(I194="","",I194-'Configuración'!$B$2)</f>
        <v/>
      </c>
      <c r="N194" s="36">
        <f>IF(OR(J194="",K194=""),"",J194-K194)</f>
        <v/>
      </c>
      <c r="O194" s="22">
        <f>IF(OR(B194="",C194="",D194=""),"",IF(OR(AND(OR(D194="Fecha",D194="Ambos"),I194=""),AND(OR(D194="Kilometraje",D194="Ambos"),OR(J194="",K194=""))),"Incompleto",IF(OR(AND(I194&lt;&gt;"",I194&lt;='Configuración'!$B$2),AND(J194&lt;&gt;"",J194&lt;=K194)),"Vencido",IF(OR(AND(I194&lt;&gt;"",I194&lt;='Configuración'!$B$2+'Configuración'!$B$3),AND(J194&lt;&gt;"",J194&lt;=K194+'Configuración'!$B$4)),"Próximo","Vigente"))))</f>
        <v/>
      </c>
      <c r="P194" s="38">
        <f>IF(O194="","",IF(O194="Incompleto","Faltan datos",IF(O194="Vigente","Sin alerta",IF(AND(I194&lt;&gt;"",J194&lt;&gt;"",I194&lt;='Configuración'!$B$2+IF(O194="Próximo",'Configuración'!$B$3,0),J194&lt;=K194+IF(O194="Próximo",'Configuración'!$B$4,0)),"Fecha y kilometraje",IF(AND(I194&lt;&gt;"",I194&lt;='Configuración'!$B$2+IF(O194="Próximo",'Configuración'!$B$3,0)),"Fecha","Kilometraje")))))</f>
        <v/>
      </c>
      <c r="Q194" s="31" t="n"/>
      <c r="R194" s="32" t="n"/>
      <c r="S194" s="31" t="n"/>
      <c r="T194">
        <f>IF(Unidades!A194="","",Unidades!A194)</f>
        <v/>
      </c>
      <c r="U194">
        <f>IF('Configuración'!F194="","",'Configuración'!F194)</f>
        <v/>
      </c>
    </row>
    <row r="195" ht="23" customHeight="1">
      <c r="A195" s="27" t="n"/>
      <c r="B195" s="27" t="n"/>
      <c r="C195" s="31" t="n"/>
      <c r="D195" s="27" t="n"/>
      <c r="E195" s="32" t="n"/>
      <c r="F195" s="33" t="n"/>
      <c r="G195" s="34" t="n"/>
      <c r="H195" s="33" t="n"/>
      <c r="I195" s="39">
        <f>IF(OR(D195="Fecha",D195="Ambos"),IF(OR(E195="",G195=""),"",EDATE(E195,G195)),"")</f>
        <v/>
      </c>
      <c r="J195" s="40">
        <f>IF(OR(D195="Kilometraje",D195="Ambos"),IF(OR(F195="",H195=""),"",F195+H195),"")</f>
        <v/>
      </c>
      <c r="K195" s="40">
        <f>IF(B195="","",IFERROR(INDEX(Unidades!$F$2:$F$151,MATCH(B195,Unidades!$A$2:$A$151,0)),""))</f>
        <v/>
      </c>
      <c r="L195" s="39">
        <f>IF(B195="","",IFERROR(INDEX(Unidades!$G$2:$G$151,MATCH(B195,Unidades!$A$2:$A$151,0)),""))</f>
        <v/>
      </c>
      <c r="M195" s="41">
        <f>IF(I195="","",I195-'Configuración'!$B$2)</f>
        <v/>
      </c>
      <c r="N195" s="40">
        <f>IF(OR(J195="",K195=""),"",J195-K195)</f>
        <v/>
      </c>
      <c r="O195" s="24">
        <f>IF(OR(B195="",C195="",D195=""),"",IF(OR(AND(OR(D195="Fecha",D195="Ambos"),I195=""),AND(OR(D195="Kilometraje",D195="Ambos"),OR(J195="",K195=""))),"Incompleto",IF(OR(AND(I195&lt;&gt;"",I195&lt;='Configuración'!$B$2),AND(J195&lt;&gt;"",J195&lt;=K195)),"Vencido",IF(OR(AND(I195&lt;&gt;"",I195&lt;='Configuración'!$B$2+'Configuración'!$B$3),AND(J195&lt;&gt;"",J195&lt;=K195+'Configuración'!$B$4)),"Próximo","Vigente"))))</f>
        <v/>
      </c>
      <c r="P195" s="42">
        <f>IF(O195="","",IF(O195="Incompleto","Faltan datos",IF(O195="Vigente","Sin alerta",IF(AND(I195&lt;&gt;"",J195&lt;&gt;"",I195&lt;='Configuración'!$B$2+IF(O195="Próximo",'Configuración'!$B$3,0),J195&lt;=K195+IF(O195="Próximo",'Configuración'!$B$4,0)),"Fecha y kilometraje",IF(AND(I195&lt;&gt;"",I195&lt;='Configuración'!$B$2+IF(O195="Próximo",'Configuración'!$B$3,0)),"Fecha","Kilometraje")))))</f>
        <v/>
      </c>
      <c r="Q195" s="31" t="n"/>
      <c r="R195" s="32" t="n"/>
      <c r="S195" s="31" t="n"/>
      <c r="T195">
        <f>IF(Unidades!A195="","",Unidades!A195)</f>
        <v/>
      </c>
      <c r="U195">
        <f>IF('Configuración'!F195="","",'Configuración'!F195)</f>
        <v/>
      </c>
    </row>
    <row r="196" ht="23" customHeight="1">
      <c r="A196" s="27" t="n"/>
      <c r="B196" s="27" t="n"/>
      <c r="C196" s="31" t="n"/>
      <c r="D196" s="27" t="n"/>
      <c r="E196" s="32" t="n"/>
      <c r="F196" s="33" t="n"/>
      <c r="G196" s="34" t="n"/>
      <c r="H196" s="33" t="n"/>
      <c r="I196" s="35">
        <f>IF(OR(D196="Fecha",D196="Ambos"),IF(OR(E196="",G196=""),"",EDATE(E196,G196)),"")</f>
        <v/>
      </c>
      <c r="J196" s="36">
        <f>IF(OR(D196="Kilometraje",D196="Ambos"),IF(OR(F196="",H196=""),"",F196+H196),"")</f>
        <v/>
      </c>
      <c r="K196" s="36">
        <f>IF(B196="","",IFERROR(INDEX(Unidades!$F$2:$F$151,MATCH(B196,Unidades!$A$2:$A$151,0)),""))</f>
        <v/>
      </c>
      <c r="L196" s="35">
        <f>IF(B196="","",IFERROR(INDEX(Unidades!$G$2:$G$151,MATCH(B196,Unidades!$A$2:$A$151,0)),""))</f>
        <v/>
      </c>
      <c r="M196" s="37">
        <f>IF(I196="","",I196-'Configuración'!$B$2)</f>
        <v/>
      </c>
      <c r="N196" s="36">
        <f>IF(OR(J196="",K196=""),"",J196-K196)</f>
        <v/>
      </c>
      <c r="O196" s="22">
        <f>IF(OR(B196="",C196="",D196=""),"",IF(OR(AND(OR(D196="Fecha",D196="Ambos"),I196=""),AND(OR(D196="Kilometraje",D196="Ambos"),OR(J196="",K196=""))),"Incompleto",IF(OR(AND(I196&lt;&gt;"",I196&lt;='Configuración'!$B$2),AND(J196&lt;&gt;"",J196&lt;=K196)),"Vencido",IF(OR(AND(I196&lt;&gt;"",I196&lt;='Configuración'!$B$2+'Configuración'!$B$3),AND(J196&lt;&gt;"",J196&lt;=K196+'Configuración'!$B$4)),"Próximo","Vigente"))))</f>
        <v/>
      </c>
      <c r="P196" s="38">
        <f>IF(O196="","",IF(O196="Incompleto","Faltan datos",IF(O196="Vigente","Sin alerta",IF(AND(I196&lt;&gt;"",J196&lt;&gt;"",I196&lt;='Configuración'!$B$2+IF(O196="Próximo",'Configuración'!$B$3,0),J196&lt;=K196+IF(O196="Próximo",'Configuración'!$B$4,0)),"Fecha y kilometraje",IF(AND(I196&lt;&gt;"",I196&lt;='Configuración'!$B$2+IF(O196="Próximo",'Configuración'!$B$3,0)),"Fecha","Kilometraje")))))</f>
        <v/>
      </c>
      <c r="Q196" s="31" t="n"/>
      <c r="R196" s="32" t="n"/>
      <c r="S196" s="31" t="n"/>
      <c r="T196">
        <f>IF(Unidades!A196="","",Unidades!A196)</f>
        <v/>
      </c>
      <c r="U196">
        <f>IF('Configuración'!F196="","",'Configuración'!F196)</f>
        <v/>
      </c>
    </row>
    <row r="197" ht="23" customHeight="1">
      <c r="A197" s="27" t="n"/>
      <c r="B197" s="27" t="n"/>
      <c r="C197" s="31" t="n"/>
      <c r="D197" s="27" t="n"/>
      <c r="E197" s="32" t="n"/>
      <c r="F197" s="33" t="n"/>
      <c r="G197" s="34" t="n"/>
      <c r="H197" s="33" t="n"/>
      <c r="I197" s="39">
        <f>IF(OR(D197="Fecha",D197="Ambos"),IF(OR(E197="",G197=""),"",EDATE(E197,G197)),"")</f>
        <v/>
      </c>
      <c r="J197" s="40">
        <f>IF(OR(D197="Kilometraje",D197="Ambos"),IF(OR(F197="",H197=""),"",F197+H197),"")</f>
        <v/>
      </c>
      <c r="K197" s="40">
        <f>IF(B197="","",IFERROR(INDEX(Unidades!$F$2:$F$151,MATCH(B197,Unidades!$A$2:$A$151,0)),""))</f>
        <v/>
      </c>
      <c r="L197" s="39">
        <f>IF(B197="","",IFERROR(INDEX(Unidades!$G$2:$G$151,MATCH(B197,Unidades!$A$2:$A$151,0)),""))</f>
        <v/>
      </c>
      <c r="M197" s="41">
        <f>IF(I197="","",I197-'Configuración'!$B$2)</f>
        <v/>
      </c>
      <c r="N197" s="40">
        <f>IF(OR(J197="",K197=""),"",J197-K197)</f>
        <v/>
      </c>
      <c r="O197" s="24">
        <f>IF(OR(B197="",C197="",D197=""),"",IF(OR(AND(OR(D197="Fecha",D197="Ambos"),I197=""),AND(OR(D197="Kilometraje",D197="Ambos"),OR(J197="",K197=""))),"Incompleto",IF(OR(AND(I197&lt;&gt;"",I197&lt;='Configuración'!$B$2),AND(J197&lt;&gt;"",J197&lt;=K197)),"Vencido",IF(OR(AND(I197&lt;&gt;"",I197&lt;='Configuración'!$B$2+'Configuración'!$B$3),AND(J197&lt;&gt;"",J197&lt;=K197+'Configuración'!$B$4)),"Próximo","Vigente"))))</f>
        <v/>
      </c>
      <c r="P197" s="42">
        <f>IF(O197="","",IF(O197="Incompleto","Faltan datos",IF(O197="Vigente","Sin alerta",IF(AND(I197&lt;&gt;"",J197&lt;&gt;"",I197&lt;='Configuración'!$B$2+IF(O197="Próximo",'Configuración'!$B$3,0),J197&lt;=K197+IF(O197="Próximo",'Configuración'!$B$4,0)),"Fecha y kilometraje",IF(AND(I197&lt;&gt;"",I197&lt;='Configuración'!$B$2+IF(O197="Próximo",'Configuración'!$B$3,0)),"Fecha","Kilometraje")))))</f>
        <v/>
      </c>
      <c r="Q197" s="31" t="n"/>
      <c r="R197" s="32" t="n"/>
      <c r="S197" s="31" t="n"/>
      <c r="T197">
        <f>IF(Unidades!A197="","",Unidades!A197)</f>
        <v/>
      </c>
      <c r="U197">
        <f>IF('Configuración'!F197="","",'Configuración'!F197)</f>
        <v/>
      </c>
    </row>
    <row r="198" ht="23" customHeight="1">
      <c r="A198" s="27" t="n"/>
      <c r="B198" s="27" t="n"/>
      <c r="C198" s="31" t="n"/>
      <c r="D198" s="27" t="n"/>
      <c r="E198" s="32" t="n"/>
      <c r="F198" s="33" t="n"/>
      <c r="G198" s="34" t="n"/>
      <c r="H198" s="33" t="n"/>
      <c r="I198" s="35">
        <f>IF(OR(D198="Fecha",D198="Ambos"),IF(OR(E198="",G198=""),"",EDATE(E198,G198)),"")</f>
        <v/>
      </c>
      <c r="J198" s="36">
        <f>IF(OR(D198="Kilometraje",D198="Ambos"),IF(OR(F198="",H198=""),"",F198+H198),"")</f>
        <v/>
      </c>
      <c r="K198" s="36">
        <f>IF(B198="","",IFERROR(INDEX(Unidades!$F$2:$F$151,MATCH(B198,Unidades!$A$2:$A$151,0)),""))</f>
        <v/>
      </c>
      <c r="L198" s="35">
        <f>IF(B198="","",IFERROR(INDEX(Unidades!$G$2:$G$151,MATCH(B198,Unidades!$A$2:$A$151,0)),""))</f>
        <v/>
      </c>
      <c r="M198" s="37">
        <f>IF(I198="","",I198-'Configuración'!$B$2)</f>
        <v/>
      </c>
      <c r="N198" s="36">
        <f>IF(OR(J198="",K198=""),"",J198-K198)</f>
        <v/>
      </c>
      <c r="O198" s="22">
        <f>IF(OR(B198="",C198="",D198=""),"",IF(OR(AND(OR(D198="Fecha",D198="Ambos"),I198=""),AND(OR(D198="Kilometraje",D198="Ambos"),OR(J198="",K198=""))),"Incompleto",IF(OR(AND(I198&lt;&gt;"",I198&lt;='Configuración'!$B$2),AND(J198&lt;&gt;"",J198&lt;=K198)),"Vencido",IF(OR(AND(I198&lt;&gt;"",I198&lt;='Configuración'!$B$2+'Configuración'!$B$3),AND(J198&lt;&gt;"",J198&lt;=K198+'Configuración'!$B$4)),"Próximo","Vigente"))))</f>
        <v/>
      </c>
      <c r="P198" s="38">
        <f>IF(O198="","",IF(O198="Incompleto","Faltan datos",IF(O198="Vigente","Sin alerta",IF(AND(I198&lt;&gt;"",J198&lt;&gt;"",I198&lt;='Configuración'!$B$2+IF(O198="Próximo",'Configuración'!$B$3,0),J198&lt;=K198+IF(O198="Próximo",'Configuración'!$B$4,0)),"Fecha y kilometraje",IF(AND(I198&lt;&gt;"",I198&lt;='Configuración'!$B$2+IF(O198="Próximo",'Configuración'!$B$3,0)),"Fecha","Kilometraje")))))</f>
        <v/>
      </c>
      <c r="Q198" s="31" t="n"/>
      <c r="R198" s="32" t="n"/>
      <c r="S198" s="31" t="n"/>
      <c r="T198">
        <f>IF(Unidades!A198="","",Unidades!A198)</f>
        <v/>
      </c>
      <c r="U198">
        <f>IF('Configuración'!F198="","",'Configuración'!F198)</f>
        <v/>
      </c>
    </row>
    <row r="199" ht="23" customHeight="1">
      <c r="A199" s="27" t="n"/>
      <c r="B199" s="27" t="n"/>
      <c r="C199" s="31" t="n"/>
      <c r="D199" s="27" t="n"/>
      <c r="E199" s="32" t="n"/>
      <c r="F199" s="33" t="n"/>
      <c r="G199" s="34" t="n"/>
      <c r="H199" s="33" t="n"/>
      <c r="I199" s="39">
        <f>IF(OR(D199="Fecha",D199="Ambos"),IF(OR(E199="",G199=""),"",EDATE(E199,G199)),"")</f>
        <v/>
      </c>
      <c r="J199" s="40">
        <f>IF(OR(D199="Kilometraje",D199="Ambos"),IF(OR(F199="",H199=""),"",F199+H199),"")</f>
        <v/>
      </c>
      <c r="K199" s="40">
        <f>IF(B199="","",IFERROR(INDEX(Unidades!$F$2:$F$151,MATCH(B199,Unidades!$A$2:$A$151,0)),""))</f>
        <v/>
      </c>
      <c r="L199" s="39">
        <f>IF(B199="","",IFERROR(INDEX(Unidades!$G$2:$G$151,MATCH(B199,Unidades!$A$2:$A$151,0)),""))</f>
        <v/>
      </c>
      <c r="M199" s="41">
        <f>IF(I199="","",I199-'Configuración'!$B$2)</f>
        <v/>
      </c>
      <c r="N199" s="40">
        <f>IF(OR(J199="",K199=""),"",J199-K199)</f>
        <v/>
      </c>
      <c r="O199" s="24">
        <f>IF(OR(B199="",C199="",D199=""),"",IF(OR(AND(OR(D199="Fecha",D199="Ambos"),I199=""),AND(OR(D199="Kilometraje",D199="Ambos"),OR(J199="",K199=""))),"Incompleto",IF(OR(AND(I199&lt;&gt;"",I199&lt;='Configuración'!$B$2),AND(J199&lt;&gt;"",J199&lt;=K199)),"Vencido",IF(OR(AND(I199&lt;&gt;"",I199&lt;='Configuración'!$B$2+'Configuración'!$B$3),AND(J199&lt;&gt;"",J199&lt;=K199+'Configuración'!$B$4)),"Próximo","Vigente"))))</f>
        <v/>
      </c>
      <c r="P199" s="42">
        <f>IF(O199="","",IF(O199="Incompleto","Faltan datos",IF(O199="Vigente","Sin alerta",IF(AND(I199&lt;&gt;"",J199&lt;&gt;"",I199&lt;='Configuración'!$B$2+IF(O199="Próximo",'Configuración'!$B$3,0),J199&lt;=K199+IF(O199="Próximo",'Configuración'!$B$4,0)),"Fecha y kilometraje",IF(AND(I199&lt;&gt;"",I199&lt;='Configuración'!$B$2+IF(O199="Próximo",'Configuración'!$B$3,0)),"Fecha","Kilometraje")))))</f>
        <v/>
      </c>
      <c r="Q199" s="31" t="n"/>
      <c r="R199" s="32" t="n"/>
      <c r="S199" s="31" t="n"/>
      <c r="T199">
        <f>IF(Unidades!A199="","",Unidades!A199)</f>
        <v/>
      </c>
      <c r="U199">
        <f>IF('Configuración'!F199="","",'Configuración'!F199)</f>
        <v/>
      </c>
    </row>
    <row r="200" ht="23" customHeight="1">
      <c r="A200" s="27" t="n"/>
      <c r="B200" s="27" t="n"/>
      <c r="C200" s="31" t="n"/>
      <c r="D200" s="27" t="n"/>
      <c r="E200" s="32" t="n"/>
      <c r="F200" s="33" t="n"/>
      <c r="G200" s="34" t="n"/>
      <c r="H200" s="33" t="n"/>
      <c r="I200" s="35">
        <f>IF(OR(D200="Fecha",D200="Ambos"),IF(OR(E200="",G200=""),"",EDATE(E200,G200)),"")</f>
        <v/>
      </c>
      <c r="J200" s="36">
        <f>IF(OR(D200="Kilometraje",D200="Ambos"),IF(OR(F200="",H200=""),"",F200+H200),"")</f>
        <v/>
      </c>
      <c r="K200" s="36">
        <f>IF(B200="","",IFERROR(INDEX(Unidades!$F$2:$F$151,MATCH(B200,Unidades!$A$2:$A$151,0)),""))</f>
        <v/>
      </c>
      <c r="L200" s="35">
        <f>IF(B200="","",IFERROR(INDEX(Unidades!$G$2:$G$151,MATCH(B200,Unidades!$A$2:$A$151,0)),""))</f>
        <v/>
      </c>
      <c r="M200" s="37">
        <f>IF(I200="","",I200-'Configuración'!$B$2)</f>
        <v/>
      </c>
      <c r="N200" s="36">
        <f>IF(OR(J200="",K200=""),"",J200-K200)</f>
        <v/>
      </c>
      <c r="O200" s="22">
        <f>IF(OR(B200="",C200="",D200=""),"",IF(OR(AND(OR(D200="Fecha",D200="Ambos"),I200=""),AND(OR(D200="Kilometraje",D200="Ambos"),OR(J200="",K200=""))),"Incompleto",IF(OR(AND(I200&lt;&gt;"",I200&lt;='Configuración'!$B$2),AND(J200&lt;&gt;"",J200&lt;=K200)),"Vencido",IF(OR(AND(I200&lt;&gt;"",I200&lt;='Configuración'!$B$2+'Configuración'!$B$3),AND(J200&lt;&gt;"",J200&lt;=K200+'Configuración'!$B$4)),"Próximo","Vigente"))))</f>
        <v/>
      </c>
      <c r="P200" s="38">
        <f>IF(O200="","",IF(O200="Incompleto","Faltan datos",IF(O200="Vigente","Sin alerta",IF(AND(I200&lt;&gt;"",J200&lt;&gt;"",I200&lt;='Configuración'!$B$2+IF(O200="Próximo",'Configuración'!$B$3,0),J200&lt;=K200+IF(O200="Próximo",'Configuración'!$B$4,0)),"Fecha y kilometraje",IF(AND(I200&lt;&gt;"",I200&lt;='Configuración'!$B$2+IF(O200="Próximo",'Configuración'!$B$3,0)),"Fecha","Kilometraje")))))</f>
        <v/>
      </c>
      <c r="Q200" s="31" t="n"/>
      <c r="R200" s="32" t="n"/>
      <c r="S200" s="31" t="n"/>
      <c r="T200">
        <f>IF(Unidades!A200="","",Unidades!A200)</f>
        <v/>
      </c>
      <c r="U200">
        <f>IF('Configuración'!F200="","",'Configuración'!F200)</f>
        <v/>
      </c>
    </row>
    <row r="201" ht="23" customHeight="1">
      <c r="A201" s="27" t="n"/>
      <c r="B201" s="27" t="n"/>
      <c r="C201" s="31" t="n"/>
      <c r="D201" s="27" t="n"/>
      <c r="E201" s="32" t="n"/>
      <c r="F201" s="33" t="n"/>
      <c r="G201" s="34" t="n"/>
      <c r="H201" s="33" t="n"/>
      <c r="I201" s="39">
        <f>IF(OR(D201="Fecha",D201="Ambos"),IF(OR(E201="",G201=""),"",EDATE(E201,G201)),"")</f>
        <v/>
      </c>
      <c r="J201" s="40">
        <f>IF(OR(D201="Kilometraje",D201="Ambos"),IF(OR(F201="",H201=""),"",F201+H201),"")</f>
        <v/>
      </c>
      <c r="K201" s="40">
        <f>IF(B201="","",IFERROR(INDEX(Unidades!$F$2:$F$151,MATCH(B201,Unidades!$A$2:$A$151,0)),""))</f>
        <v/>
      </c>
      <c r="L201" s="39">
        <f>IF(B201="","",IFERROR(INDEX(Unidades!$G$2:$G$151,MATCH(B201,Unidades!$A$2:$A$151,0)),""))</f>
        <v/>
      </c>
      <c r="M201" s="41">
        <f>IF(I201="","",I201-'Configuración'!$B$2)</f>
        <v/>
      </c>
      <c r="N201" s="40">
        <f>IF(OR(J201="",K201=""),"",J201-K201)</f>
        <v/>
      </c>
      <c r="O201" s="24">
        <f>IF(OR(B201="",C201="",D201=""),"",IF(OR(AND(OR(D201="Fecha",D201="Ambos"),I201=""),AND(OR(D201="Kilometraje",D201="Ambos"),OR(J201="",K201=""))),"Incompleto",IF(OR(AND(I201&lt;&gt;"",I201&lt;='Configuración'!$B$2),AND(J201&lt;&gt;"",J201&lt;=K201)),"Vencido",IF(OR(AND(I201&lt;&gt;"",I201&lt;='Configuración'!$B$2+'Configuración'!$B$3),AND(J201&lt;&gt;"",J201&lt;=K201+'Configuración'!$B$4)),"Próximo","Vigente"))))</f>
        <v/>
      </c>
      <c r="P201" s="42">
        <f>IF(O201="","",IF(O201="Incompleto","Faltan datos",IF(O201="Vigente","Sin alerta",IF(AND(I201&lt;&gt;"",J201&lt;&gt;"",I201&lt;='Configuración'!$B$2+IF(O201="Próximo",'Configuración'!$B$3,0),J201&lt;=K201+IF(O201="Próximo",'Configuración'!$B$4,0)),"Fecha y kilometraje",IF(AND(I201&lt;&gt;"",I201&lt;='Configuración'!$B$2+IF(O201="Próximo",'Configuración'!$B$3,0)),"Fecha","Kilometraje")))))</f>
        <v/>
      </c>
      <c r="Q201" s="31" t="n"/>
      <c r="R201" s="32" t="n"/>
      <c r="S201" s="31" t="n"/>
      <c r="T201">
        <f>IF(Unidades!A201="","",Unidades!A201)</f>
        <v/>
      </c>
      <c r="U201">
        <f>IF('Configuración'!F201="","",'Configuración'!F201)</f>
        <v/>
      </c>
    </row>
  </sheetData>
  <autoFilter ref="A1:S201"/>
  <conditionalFormatting sqref="A2:A201">
    <cfRule type="expression" priority="1" dxfId="0">
      <formula>AND(A2&lt;&gt;"",COUNTIF($A$2:$A$201,A2)&gt;1)</formula>
    </cfRule>
  </conditionalFormatting>
  <conditionalFormatting sqref="O2:O201">
    <cfRule type="expression" priority="2" dxfId="0" stopIfTrue="1">
      <formula>$O2="Vencido"</formula>
    </cfRule>
    <cfRule type="expression" priority="3" dxfId="1" stopIfTrue="1">
      <formula>$O2="Próximo"</formula>
    </cfRule>
    <cfRule type="expression" priority="4" dxfId="2" stopIfTrue="1">
      <formula>$O2="Incompleto"</formula>
    </cfRule>
    <cfRule type="expression" priority="5" dxfId="3" stopIfTrue="1">
      <formula>$O2="Vigente"</formula>
    </cfRule>
  </conditionalFormatting>
  <conditionalFormatting sqref="L2:L201">
    <cfRule type="expression" priority="6" dxfId="0">
      <formula>AND($L2&lt;&gt;"",$L2&lt;'Configuración'!$B$2-'Configuración'!$B$5)</formula>
    </cfRule>
  </conditionalFormatting>
  <conditionalFormatting sqref="K2:K201">
    <cfRule type="expression" priority="7" dxfId="0">
      <formula>AND($K2&lt;&gt;"",$F2&lt;&gt;"",$K2&lt;$F2)</formula>
    </cfRule>
  </conditionalFormatting>
  <dataValidations count="10">
    <dataValidation sqref="B2:B201" showDropDown="0" showInputMessage="1" showErrorMessage="1" allowBlank="0" errorTitle="Unidad no válida" error="Selecciona una clave disponible en la lista de unidades." promptTitle="ID de unidad" prompt="Selecciona una clave interna ficticia." type="list">
      <formula1>$T$2:$T$151</formula1>
    </dataValidation>
    <dataValidation sqref="C2:C201" showDropDown="0" showInputMessage="0" showErrorMessage="1" allowBlank="0" errorTitle="Servicio no válido" error="Selecciona un servicio del catálogo editable." type="list">
      <formula1>$U$2:$U$10</formula1>
    </dataValidation>
    <dataValidation sqref="D2:D201" showDropDown="0" showInputMessage="0" showErrorMessage="1" allowBlank="0" errorTitle="Control no válido" error="Selecciona Fecha, Kilometraje o Ambos." type="list">
      <formula1>"Fecha,Kilometraje,Ambos"</formula1>
    </dataValidation>
    <dataValidation sqref="E2:E201" showDropDown="0" showInputMessage="0" showErrorMessage="1" allowBlank="0" errorTitle="Fecha no válida" error="Captura una fecha válida." type="date" operator="between">
      <formula1>DATE(2000,1,1)</formula1>
      <formula2>DATE(2100,12,31)</formula2>
    </dataValidation>
    <dataValidation sqref="F2:F201" showDropDown="0" showInputMessage="0" showErrorMessage="1" allowBlank="0" errorTitle="Kilometraje no válido" error="Captura un kilometraje entero entre 0 y 1500000." type="whole" operator="between">
      <formula1>0</formula1>
      <formula2>1500000</formula2>
    </dataValidation>
    <dataValidation sqref="G2:G201" showDropDown="0" showInputMessage="0" showErrorMessage="1" allowBlank="0" errorTitle="Intervalo no válido" error="Captura un intervalo entero entre 1 y 60 meses." type="whole" operator="between">
      <formula1>1</formula1>
      <formula2>60</formula2>
    </dataValidation>
    <dataValidation sqref="H2:H201" showDropDown="0" showInputMessage="0" showErrorMessage="1" allowBlank="0" errorTitle="Intervalo no válido" error="Captura un intervalo entero entre 1 y 100000 km." type="whole" operator="between">
      <formula1>1</formula1>
      <formula2>100000</formula2>
    </dataValidation>
    <dataValidation sqref="Q2:Q201" showDropDown="0" showInputMessage="0" showErrorMessage="1" allowBlank="0" errorTitle="Gestión no válida" error="Selecciona una opción válida de gestión." type="list">
      <formula1>"Pendiente,Aviso preparado,Cita registrada,No aplica"</formula1>
    </dataValidation>
    <dataValidation sqref="R2:R201" showDropDown="0" showInputMessage="0" showErrorMessage="1" allowBlank="0" errorTitle="Fecha no válida" error="Captura una fecha válida." type="date" operator="between">
      <formula1>DATE(2000,1,1)</formula1>
      <formula2>DATE(2100,12,31)</formula2>
    </dataValidation>
    <dataValidation sqref="S2:S201" showDropDown="0" showInputMessage="1" showErrorMessage="1" allowBlank="0" errorTitle="Observación demasiado larga" error="La observación debe tener como máximo 250 caracteres." promptTitle="Observación interna" prompt="No captures nombres, teléfonos ni otros datos personales." type="textLength" operator="lessThanOrEqual">
      <formula1>250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 ficticia de taller automotriz</dc:creator>
  <dc:title xmlns:dc="http://purl.org/dc/elements/1.1/">Recordatorio de próximo servicio</dc:title>
  <dc:subject xmlns:dc="http://purl.org/dc/elements/1.1/">Control operativo ficticio de servicios programados</dc:subject>
  <dcterms:created xmlns:dcterms="http://purl.org/dc/terms/" xmlns:xsi="http://www.w3.org/2001/XMLSchema-instance" xsi:type="dcterms:W3CDTF">2026-09-09T22:58:09Z</dcterms:created>
  <dcterms:modified xmlns:dcterms="http://purl.org/dc/terms/" xmlns:xsi="http://www.w3.org/2001/XMLSchema-instance" xsi:type="dcterms:W3CDTF">2026-09-09T22:58:11+00:00Z</dcterms:modified>
</cp:coreProperties>
</file>