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Unidades" sheetId="3" state="visible" r:id="rId3"/>
    <sheet xmlns:r="http://schemas.openxmlformats.org/officeDocument/2006/relationships" name="Parámetro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263442"/>
      <sz val="10"/>
    </font>
    <font>
      <name val="Calibri"/>
      <b val="1"/>
      <color rgb="00263442"/>
      <sz val="10"/>
    </font>
    <font>
      <name val="Calibri"/>
      <i val="1"/>
      <color rgb="0059636E"/>
      <sz val="9"/>
    </font>
    <font>
      <name val="Calibri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E7EAED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applyProtection="1" pivotButton="0" quotePrefix="0" xfId="0">
      <alignment horizontal="center" vertical="center"/>
      <protection locked="0" hidden="0"/>
    </xf>
    <xf numFmtId="164" fontId="2" fillId="3" borderId="1" applyAlignment="1" applyProtection="1" pivotButton="0" quotePrefix="0" xfId="0">
      <alignment horizontal="center" vertical="center"/>
      <protection locked="0" hidden="0"/>
    </xf>
    <xf numFmtId="165" fontId="2" fillId="3" borderId="1" applyAlignment="1" applyProtection="1" pivotButton="0" quotePrefix="0" xfId="0">
      <alignment horizontal="center" vertical="center"/>
      <protection locked="0" hidden="0"/>
    </xf>
    <xf numFmtId="1" fontId="2" fillId="3" borderId="1" applyAlignment="1" applyProtection="1" pivotButton="0" quotePrefix="0" xfId="0">
      <alignment horizontal="center" vertical="center"/>
      <protection locked="0" hidden="0"/>
    </xf>
    <xf numFmtId="9" fontId="2" fillId="3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applyProtection="1" pivotButton="0" quotePrefix="0" xfId="0">
      <alignment horizontal="left" vertical="center" wrapText="1"/>
      <protection locked="0" hidden="0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5" borderId="1" applyAlignment="1" pivotButton="0" quotePrefix="0" xfId="0">
      <alignment horizontal="left" vertical="center" wrapText="1"/>
    </xf>
    <xf numFmtId="164" fontId="3" fillId="3" borderId="1" applyAlignment="1" applyProtection="1" pivotButton="0" quotePrefix="0" xfId="0">
      <alignment horizontal="center" vertical="center"/>
      <protection locked="0" hidden="0"/>
    </xf>
    <xf numFmtId="9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" fontId="3" fillId="3" borderId="1" applyAlignment="1" applyProtection="1" pivotButton="0" quotePrefix="0" xfId="0">
      <alignment horizontal="center" vertical="center"/>
      <protection locked="0" hidden="0"/>
    </xf>
    <xf numFmtId="9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4" fontId="2" fillId="3" borderId="1" applyAlignment="1" applyProtection="1" pivotButton="0" quotePrefix="0" xfId="0">
      <alignment horizontal="center" vertical="center"/>
      <protection locked="0" hidden="0"/>
    </xf>
    <xf numFmtId="165" fontId="2" fillId="3" borderId="1" applyAlignment="1" applyProtection="1" pivotButton="0" quotePrefix="0" xfId="0">
      <alignment horizontal="center" vertical="center"/>
      <protection locked="0" hidden="0"/>
    </xf>
    <xf numFmtId="164" fontId="3" fillId="3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263442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Movimientos" displayName="tblMovimientos" ref="A1:U201" headerRowCount="1">
  <autoFilter ref="A1:U201"/>
  <tableColumns count="21">
    <tableColumn id="1" name="ID préstamo"/>
    <tableColumn id="2" name="ID unidad"/>
    <tableColumn id="3" name="Folio interno de servicio"/>
    <tableColumn id="4" name="Responsable interno"/>
    <tableColumn id="5" name="Fecha de salida"/>
    <tableColumn id="6" name="Hora de salida"/>
    <tableColumn id="7" name="Devolución prevista"/>
    <tableColumn id="8" name="Fecha de devolución real"/>
    <tableColumn id="9" name="Hora de devolución"/>
    <tableColumn id="10" name="Km de salida"/>
    <tableColumn id="11" name="Km de devolución"/>
    <tableColumn id="12" name="Combustible de salida"/>
    <tableColumn id="13" name="Combustible de devolución"/>
    <tableColumn id="14" name="Condición de salida"/>
    <tableColumn id="15" name="Condición de devolución"/>
    <tableColumn id="16" name="Observaciones"/>
    <tableColumn id="17" name="Estado"/>
    <tableColumn id="18" name="Días de atraso"/>
    <tableColumn id="19" name="Km recorridos"/>
    <tableColumn id="20" name="Variación de combustible"/>
    <tableColumn id="21" name="Alert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Unidades" displayName="tblUnidades" ref="A1:G31" headerRowCount="1">
  <autoFilter ref="A1:G31"/>
  <tableColumns count="7">
    <tableColumn id="1" name="ID unidad"/>
    <tableColumn id="2" name="Tipo descriptivo"/>
    <tableColumn id="3" name="Año"/>
    <tableColumn id="4" name="Color"/>
    <tableColumn id="5" name="Km de referencia"/>
    <tableColumn id="6" name="Situación operativa"/>
    <tableColumn id="7" name="Disponibilidad calcul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4" customWidth="1" min="2" max="2"/>
    <col width="40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CONTROL DE VEHÍCULOS DE CORTESÍA — RESUMEN OPERATIVO</t>
        </is>
      </c>
      <c r="B1" s="28" t="n"/>
      <c r="C1" s="28" t="n"/>
      <c r="D1" s="28" t="n"/>
      <c r="E1" s="28" t="n"/>
      <c r="F1" s="29" t="n"/>
    </row>
    <row r="2"/>
    <row r="3">
      <c r="A3" s="2" t="inlineStr">
        <is>
          <t>Fecha de control</t>
        </is>
      </c>
      <c r="B3" s="30">
        <f>Parámetros!$B$2</f>
        <v/>
      </c>
      <c r="C3" s="4" t="inlineStr">
        <is>
          <t>Actualizar en la hoja Parámetros al revisar el archivo.</t>
        </is>
      </c>
    </row>
    <row r="4"/>
    <row r="5">
      <c r="A5" s="2" t="inlineStr">
        <is>
          <t>Indicador operativo</t>
        </is>
      </c>
      <c r="B5" s="2" t="inlineStr">
        <is>
          <t>Resultado</t>
        </is>
      </c>
    </row>
    <row r="6">
      <c r="A6" s="5" t="inlineStr">
        <is>
          <t>Préstamos activos</t>
        </is>
      </c>
      <c r="B6" s="6">
        <f>COUNTIF(Movimientos!$Q$2:$Q$201,"En préstamo")</f>
        <v/>
      </c>
    </row>
    <row r="7">
      <c r="A7" s="7" t="inlineStr">
        <is>
          <t>Unidades disponibles</t>
        </is>
      </c>
      <c r="B7" s="6">
        <f>COUNTIF(Unidades!$G$2:$G$31,"Disponible")</f>
        <v/>
      </c>
    </row>
    <row r="8">
      <c r="A8" s="5" t="inlineStr">
        <is>
          <t>Préstamos vencidos</t>
        </is>
      </c>
      <c r="B8" s="6">
        <f>COUNTIFS(Movimientos!$Q$2:$Q$201,"En préstamo",Movimientos!$G$2:$G$201,"&lt;"&amp;Parámetros!$B$2)</f>
        <v/>
      </c>
    </row>
    <row r="9">
      <c r="A9" s="7" t="inlineStr">
        <is>
          <t>Préstamos devueltos</t>
        </is>
      </c>
      <c r="B9" s="6">
        <f>COUNTIF(Movimientos!$Q$2:$Q$201,"Devuelto")</f>
        <v/>
      </c>
    </row>
    <row r="10">
      <c r="A10" s="5" t="inlineStr">
        <is>
          <t>Km registrados</t>
        </is>
      </c>
      <c r="B10" s="8">
        <f>SUM(Movimientos!$S$2:$S$201)</f>
        <v/>
      </c>
    </row>
    <row r="11"/>
    <row r="12"/>
    <row r="13" ht="38" customHeight="1">
      <c r="A13" s="2" t="inlineStr">
        <is>
          <t>Alcance</t>
        </is>
      </c>
      <c r="B13" s="9" t="inlineStr">
        <is>
          <t>Control interno manual basado en la última captura guardada.</t>
        </is>
      </c>
    </row>
    <row r="14" ht="38" customHeight="1">
      <c r="A14" s="2" t="inlineStr">
        <is>
          <t>No sustituye</t>
        </is>
      </c>
      <c r="B14" s="4" t="inlineStr">
        <is>
          <t>Órdenes de servicio, contratos, inventarios contables, diagnósticos ni documentos oficiales.</t>
        </is>
      </c>
    </row>
    <row r="15" ht="38" customHeight="1">
      <c r="A15" s="2" t="inlineStr">
        <is>
          <t>Importante</t>
        </is>
      </c>
      <c r="B15" s="9" t="inlineStr">
        <is>
          <t>No existe sincronización en tiempo real. Todos los registros mostrados son ejemplos ficticios.</t>
        </is>
      </c>
    </row>
    <row r="16" ht="38" customHeight="1">
      <c r="A16" s="2" t="inlineStr">
        <is>
          <t>Revisión</t>
        </is>
      </c>
      <c r="B16" s="4" t="inlineStr">
        <is>
          <t>Filtre la columna Alerta y revise días de atraso, kilometraje y variaciones negativas de combustible.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F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1" customWidth="1" min="3" max="3"/>
    <col width="19" customWidth="1" min="4" max="4"/>
    <col width="15" customWidth="1" min="5" max="5"/>
    <col width="13" customWidth="1" min="6" max="6"/>
    <col width="18" customWidth="1" min="7" max="7"/>
    <col width="21" customWidth="1" min="8" max="8"/>
    <col width="19" customWidth="1" min="9" max="9"/>
    <col width="14" customWidth="1" min="10" max="10"/>
    <col width="17" customWidth="1" min="11" max="11"/>
    <col width="18" customWidth="1" min="12" max="12"/>
    <col width="21" customWidth="1" min="13" max="13"/>
    <col width="22" customWidth="1" min="14" max="14"/>
    <col width="24" customWidth="1" min="15" max="15"/>
    <col width="38" customWidth="1" min="16" max="16"/>
    <col width="20" customWidth="1" min="17" max="17"/>
    <col width="15" customWidth="1" min="18" max="18"/>
    <col width="15" customWidth="1" min="19" max="19"/>
    <col width="22" customWidth="1" min="20" max="20"/>
    <col width="27" customWidth="1" min="21" max="21"/>
  </cols>
  <sheetData>
    <row r="1" ht="42" customHeight="1">
      <c r="A1" s="10" t="inlineStr">
        <is>
          <t>ID préstamo</t>
        </is>
      </c>
      <c r="B1" s="10" t="inlineStr">
        <is>
          <t>ID unidad</t>
        </is>
      </c>
      <c r="C1" s="10" t="inlineStr">
        <is>
          <t>Folio interno de servicio</t>
        </is>
      </c>
      <c r="D1" s="10" t="inlineStr">
        <is>
          <t>Responsable interno</t>
        </is>
      </c>
      <c r="E1" s="10" t="inlineStr">
        <is>
          <t>Fecha de salida</t>
        </is>
      </c>
      <c r="F1" s="10" t="inlineStr">
        <is>
          <t>Hora de salida</t>
        </is>
      </c>
      <c r="G1" s="10" t="inlineStr">
        <is>
          <t>Devolución prevista</t>
        </is>
      </c>
      <c r="H1" s="10" t="inlineStr">
        <is>
          <t>Fecha de devolución real</t>
        </is>
      </c>
      <c r="I1" s="10" t="inlineStr">
        <is>
          <t>Hora de devolución</t>
        </is>
      </c>
      <c r="J1" s="10" t="inlineStr">
        <is>
          <t>Km de salida</t>
        </is>
      </c>
      <c r="K1" s="10" t="inlineStr">
        <is>
          <t>Km de devolución</t>
        </is>
      </c>
      <c r="L1" s="10" t="inlineStr">
        <is>
          <t>Combustible de salida</t>
        </is>
      </c>
      <c r="M1" s="10" t="inlineStr">
        <is>
          <t>Combustible de devolución</t>
        </is>
      </c>
      <c r="N1" s="10" t="inlineStr">
        <is>
          <t>Condición de salida</t>
        </is>
      </c>
      <c r="O1" s="10" t="inlineStr">
        <is>
          <t>Condición de devolución</t>
        </is>
      </c>
      <c r="P1" s="10" t="inlineStr">
        <is>
          <t>Observaciones</t>
        </is>
      </c>
      <c r="Q1" s="10" t="inlineStr">
        <is>
          <t>Estado</t>
        </is>
      </c>
      <c r="R1" s="10" t="inlineStr">
        <is>
          <t>Días de atraso</t>
        </is>
      </c>
      <c r="S1" s="10" t="inlineStr">
        <is>
          <t>Km recorridos</t>
        </is>
      </c>
      <c r="T1" s="10" t="inlineStr">
        <is>
          <t>Variación de combustible</t>
        </is>
      </c>
      <c r="U1" s="10" t="inlineStr">
        <is>
          <t>Alerta</t>
        </is>
      </c>
    </row>
    <row r="2">
      <c r="A2" s="11" t="inlineStr">
        <is>
          <t>PRE-F001</t>
        </is>
      </c>
      <c r="B2" s="11" t="inlineStr">
        <is>
          <t>CORT-01</t>
        </is>
      </c>
      <c r="C2" s="11" t="inlineStr">
        <is>
          <t>SRV-F001</t>
        </is>
      </c>
      <c r="D2" s="11" t="inlineStr">
        <is>
          <t>RI-01</t>
        </is>
      </c>
      <c r="E2" s="31" t="n">
        <v>46266</v>
      </c>
      <c r="F2" s="32" t="n">
        <v>0.34375</v>
      </c>
      <c r="G2" s="31" t="n">
        <v>46268</v>
      </c>
      <c r="H2" s="31" t="n">
        <v>46268</v>
      </c>
      <c r="I2" s="32" t="n">
        <v>0.6736111111111112</v>
      </c>
      <c r="J2" s="14" t="n">
        <v>12500</v>
      </c>
      <c r="K2" s="14" t="n">
        <v>12620</v>
      </c>
      <c r="L2" s="15" t="n">
        <v>0.75</v>
      </c>
      <c r="M2" s="15" t="n">
        <v>0.75</v>
      </c>
      <c r="N2" s="16" t="inlineStr">
        <is>
          <t>Sin daño visible</t>
        </is>
      </c>
      <c r="O2" s="16" t="inlineStr">
        <is>
          <t>Sin daño visible</t>
        </is>
      </c>
      <c r="P2" s="16" t="inlineStr">
        <is>
          <t>Ejemplo ficticio: devolución sin novedad.</t>
        </is>
      </c>
      <c r="Q2" s="17">
        <f>IF(A2="","",IF(E2="","Pendiente de salida",IF(H2="","En préstamo","Devuelto")))</f>
        <v/>
      </c>
      <c r="R2" s="18">
        <f>IF(OR(A2="",G2=""),"",IF(Q2="En préstamo",MAX(0,Parámetros!$B$2-G2),IF(Q2="Devuelto",MAX(0,H2-G2),0)))</f>
        <v/>
      </c>
      <c r="S2" s="18">
        <f>IF(OR(J2="",K2=""),"",K2-J2)</f>
        <v/>
      </c>
      <c r="T2" s="19">
        <f>IF(OR(L2="",M2=""),"",M2-L2)</f>
        <v/>
      </c>
      <c r="U2" s="20">
        <f>IF(A2="","",IF(OR(B2="",C2="",D2="",G2="",J2="",L2="",N2=""),"Completar salida",IF(AND(Q2&lt;&gt;"Devuelto",IFERROR(VLOOKUP(B2,Unidades!$A$2:$F$31,6,FALSE),"No encontrada")&lt;&gt;"Disponible"),"Unidad no asignable",IF(COUNTIFS($B$2:$B$201,B2,$Q$2:$Q$201,"En préstamo")&gt;1,"Unidad duplicada activa",IF(AND(Q2="En préstamo",G2&lt;Parámetros!$B$2),"Devolución vencida",IF(AND(Q2="Devuelto",OR(K2="",M2="",O2="")),"Completar devolución",IF(AND(S2&lt;&gt;"",S2&lt;0),"Revisar kilometraje",IF(AND(S2&lt;&gt;"",S2&gt;Parámetros!$B$4),"Kilometraje alto",""))))))))</f>
        <v/>
      </c>
    </row>
    <row r="3">
      <c r="A3" s="11" t="inlineStr">
        <is>
          <t>PRE-F002</t>
        </is>
      </c>
      <c r="B3" s="11" t="inlineStr">
        <is>
          <t>CORT-02</t>
        </is>
      </c>
      <c r="C3" s="11" t="inlineStr">
        <is>
          <t>SRV-F002</t>
        </is>
      </c>
      <c r="D3" s="11" t="inlineStr">
        <is>
          <t>RI-02</t>
        </is>
      </c>
      <c r="E3" s="31" t="n">
        <v>46267</v>
      </c>
      <c r="F3" s="32" t="n">
        <v>0.3784722222222222</v>
      </c>
      <c r="G3" s="31" t="n">
        <v>46269</v>
      </c>
      <c r="H3" s="31" t="n">
        <v>46269</v>
      </c>
      <c r="I3" s="32" t="n">
        <v>0.7222222222222222</v>
      </c>
      <c r="J3" s="14" t="n">
        <v>23100</v>
      </c>
      <c r="K3" s="14" t="n">
        <v>23245</v>
      </c>
      <c r="L3" s="15" t="n">
        <v>0.5</v>
      </c>
      <c r="M3" s="15" t="n">
        <v>0.25</v>
      </c>
      <c r="N3" s="16" t="inlineStr">
        <is>
          <t>Rayón registrado</t>
        </is>
      </c>
      <c r="O3" s="16" t="inlineStr">
        <is>
          <t>Rayón registrado</t>
        </is>
      </c>
      <c r="P3" s="16" t="inlineStr">
        <is>
          <t>Ejemplo ficticio: revisar combustible devuelto.</t>
        </is>
      </c>
      <c r="Q3" s="17">
        <f>IF(A3="","",IF(E3="","Pendiente de salida",IF(H3="","En préstamo","Devuelto")))</f>
        <v/>
      </c>
      <c r="R3" s="18">
        <f>IF(OR(A3="",G3=""),"",IF(Q3="En préstamo",MAX(0,Parámetros!$B$2-G3),IF(Q3="Devuelto",MAX(0,H3-G3),0)))</f>
        <v/>
      </c>
      <c r="S3" s="18">
        <f>IF(OR(J3="",K3=""),"",K3-J3)</f>
        <v/>
      </c>
      <c r="T3" s="19">
        <f>IF(OR(L3="",M3=""),"",M3-L3)</f>
        <v/>
      </c>
      <c r="U3" s="20">
        <f>IF(A3="","",IF(OR(B3="",C3="",D3="",G3="",J3="",L3="",N3=""),"Completar salida",IF(AND(Q3&lt;&gt;"Devuelto",IFERROR(VLOOKUP(B3,Unidades!$A$2:$F$31,6,FALSE),"No encontrada")&lt;&gt;"Disponible"),"Unidad no asignable",IF(COUNTIFS($B$2:$B$201,B3,$Q$2:$Q$201,"En préstamo")&gt;1,"Unidad duplicada activa",IF(AND(Q3="En préstamo",G3&lt;Parámetros!$B$2),"Devolución vencida",IF(AND(Q3="Devuelto",OR(K3="",M3="",O3="")),"Completar devolución",IF(AND(S3&lt;&gt;"",S3&lt;0),"Revisar kilometraje",IF(AND(S3&lt;&gt;"",S3&gt;Parámetros!$B$4),"Kilometraje alto",""))))))))</f>
        <v/>
      </c>
    </row>
    <row r="4">
      <c r="A4" s="11" t="inlineStr">
        <is>
          <t>PRE-F003</t>
        </is>
      </c>
      <c r="B4" s="11" t="inlineStr">
        <is>
          <t>CORT-03</t>
        </is>
      </c>
      <c r="C4" s="11" t="inlineStr">
        <is>
          <t>SRV-F003</t>
        </is>
      </c>
      <c r="D4" s="11" t="inlineStr">
        <is>
          <t>RI-03</t>
        </is>
      </c>
      <c r="E4" s="31" t="n">
        <v>46273</v>
      </c>
      <c r="F4" s="32" t="n">
        <v>0.4166666666666667</v>
      </c>
      <c r="G4" s="31" t="n">
        <v>46275</v>
      </c>
      <c r="H4" s="31" t="n"/>
      <c r="I4" s="32" t="n"/>
      <c r="J4" s="14" t="n">
        <v>18200</v>
      </c>
      <c r="K4" s="14" t="n"/>
      <c r="L4" s="15" t="n">
        <v>1</v>
      </c>
      <c r="M4" s="15" t="n"/>
      <c r="N4" s="16" t="inlineStr">
        <is>
          <t>Sin daño visible</t>
        </is>
      </c>
      <c r="O4" s="16" t="n"/>
      <c r="P4" s="16" t="inlineStr">
        <is>
          <t>Ejemplo ficticio: préstamo abierto.</t>
        </is>
      </c>
      <c r="Q4" s="17">
        <f>IF(A4="","",IF(E4="","Pendiente de salida",IF(H4="","En préstamo","Devuelto")))</f>
        <v/>
      </c>
      <c r="R4" s="18">
        <f>IF(OR(A4="",G4=""),"",IF(Q4="En préstamo",MAX(0,Parámetros!$B$2-G4),IF(Q4="Devuelto",MAX(0,H4-G4),0)))</f>
        <v/>
      </c>
      <c r="S4" s="18">
        <f>IF(OR(J4="",K4=""),"",K4-J4)</f>
        <v/>
      </c>
      <c r="T4" s="19">
        <f>IF(OR(L4="",M4=""),"",M4-L4)</f>
        <v/>
      </c>
      <c r="U4" s="20">
        <f>IF(A4="","",IF(OR(B4="",C4="",D4="",G4="",J4="",L4="",N4=""),"Completar salida",IF(AND(Q4&lt;&gt;"Devuelto",IFERROR(VLOOKUP(B4,Unidades!$A$2:$F$31,6,FALSE),"No encontrada")&lt;&gt;"Disponible"),"Unidad no asignable",IF(COUNTIFS($B$2:$B$201,B4,$Q$2:$Q$201,"En préstamo")&gt;1,"Unidad duplicada activa",IF(AND(Q4="En préstamo",G4&lt;Parámetros!$B$2),"Devolución vencida",IF(AND(Q4="Devuelto",OR(K4="",M4="",O4="")),"Completar devolución",IF(AND(S4&lt;&gt;"",S4&lt;0),"Revisar kilometraje",IF(AND(S4&lt;&gt;"",S4&gt;Parámetros!$B$4),"Kilometraje alto",""))))))))</f>
        <v/>
      </c>
    </row>
    <row r="5">
      <c r="A5" s="11" t="inlineStr">
        <is>
          <t>PRE-F004</t>
        </is>
      </c>
      <c r="B5" s="11" t="inlineStr">
        <is>
          <t>CORT-04</t>
        </is>
      </c>
      <c r="C5" s="11" t="inlineStr">
        <is>
          <t>SRV-F004</t>
        </is>
      </c>
      <c r="D5" s="11" t="inlineStr">
        <is>
          <t>RI-04</t>
        </is>
      </c>
      <c r="E5" s="31" t="n">
        <v>46270</v>
      </c>
      <c r="F5" s="32" t="n">
        <v>0.3611111111111111</v>
      </c>
      <c r="G5" s="31" t="n">
        <v>46273</v>
      </c>
      <c r="H5" s="31" t="n"/>
      <c r="I5" s="32" t="n"/>
      <c r="J5" s="14" t="n">
        <v>30700</v>
      </c>
      <c r="K5" s="14" t="n"/>
      <c r="L5" s="15" t="n">
        <v>0.5</v>
      </c>
      <c r="M5" s="15" t="n"/>
      <c r="N5" s="16" t="inlineStr">
        <is>
          <t>Golpe registrado</t>
        </is>
      </c>
      <c r="O5" s="16" t="n"/>
      <c r="P5" s="16" t="inlineStr">
        <is>
          <t>Ejemplo ficticio: unidad marcada en mantenimiento.</t>
        </is>
      </c>
      <c r="Q5" s="17">
        <f>IF(A5="","",IF(E5="","Pendiente de salida",IF(H5="","En préstamo","Devuelto")))</f>
        <v/>
      </c>
      <c r="R5" s="18">
        <f>IF(OR(A5="",G5=""),"",IF(Q5="En préstamo",MAX(0,Parámetros!$B$2-G5),IF(Q5="Devuelto",MAX(0,H5-G5),0)))</f>
        <v/>
      </c>
      <c r="S5" s="18">
        <f>IF(OR(J5="",K5=""),"",K5-J5)</f>
        <v/>
      </c>
      <c r="T5" s="19">
        <f>IF(OR(L5="",M5=""),"",M5-L5)</f>
        <v/>
      </c>
      <c r="U5" s="20">
        <f>IF(A5="","",IF(OR(B5="",C5="",D5="",G5="",J5="",L5="",N5=""),"Completar salida",IF(AND(Q5&lt;&gt;"Devuelto",IFERROR(VLOOKUP(B5,Unidades!$A$2:$F$31,6,FALSE),"No encontrada")&lt;&gt;"Disponible"),"Unidad no asignable",IF(COUNTIFS($B$2:$B$201,B5,$Q$2:$Q$201,"En préstamo")&gt;1,"Unidad duplicada activa",IF(AND(Q5="En préstamo",G5&lt;Parámetros!$B$2),"Devolución vencida",IF(AND(Q5="Devuelto",OR(K5="",M5="",O5="")),"Completar devolución",IF(AND(S5&lt;&gt;"",S5&lt;0),"Revisar kilometraje",IF(AND(S5&lt;&gt;"",S5&gt;Parámetros!$B$4),"Kilometraje alto",""))))))))</f>
        <v/>
      </c>
    </row>
    <row r="6">
      <c r="A6" s="11" t="inlineStr">
        <is>
          <t>PRE-F005</t>
        </is>
      </c>
      <c r="B6" s="11" t="inlineStr">
        <is>
          <t>CORT-05</t>
        </is>
      </c>
      <c r="C6" s="11" t="inlineStr">
        <is>
          <t>SRV-F005</t>
        </is>
      </c>
      <c r="D6" s="11" t="inlineStr">
        <is>
          <t>RI-05</t>
        </is>
      </c>
      <c r="E6" s="31" t="n"/>
      <c r="F6" s="32" t="n"/>
      <c r="G6" s="31" t="n">
        <v>46276</v>
      </c>
      <c r="H6" s="31" t="n"/>
      <c r="I6" s="32" t="n"/>
      <c r="J6" s="14" t="n"/>
      <c r="K6" s="14" t="n"/>
      <c r="L6" s="15" t="n">
        <v>0.5</v>
      </c>
      <c r="M6" s="15" t="n"/>
      <c r="N6" s="16" t="inlineStr">
        <is>
          <t>Sin daño visible</t>
        </is>
      </c>
      <c r="O6" s="16" t="n"/>
      <c r="P6" s="16" t="inlineStr">
        <is>
          <t>Ejemplo ficticio: registro pendiente de salida.</t>
        </is>
      </c>
      <c r="Q6" s="17">
        <f>IF(A6="","",IF(E6="","Pendiente de salida",IF(H6="","En préstamo","Devuelto")))</f>
        <v/>
      </c>
      <c r="R6" s="18">
        <f>IF(OR(A6="",G6=""),"",IF(Q6="En préstamo",MAX(0,Parámetros!$B$2-G6),IF(Q6="Devuelto",MAX(0,H6-G6),0)))</f>
        <v/>
      </c>
      <c r="S6" s="18">
        <f>IF(OR(J6="",K6=""),"",K6-J6)</f>
        <v/>
      </c>
      <c r="T6" s="19">
        <f>IF(OR(L6="",M6=""),"",M6-L6)</f>
        <v/>
      </c>
      <c r="U6" s="20">
        <f>IF(A6="","",IF(OR(B6="",C6="",D6="",G6="",J6="",L6="",N6=""),"Completar salida",IF(AND(Q6&lt;&gt;"Devuelto",IFERROR(VLOOKUP(B6,Unidades!$A$2:$F$31,6,FALSE),"No encontrada")&lt;&gt;"Disponible"),"Unidad no asignable",IF(COUNTIFS($B$2:$B$201,B6,$Q$2:$Q$201,"En préstamo")&gt;1,"Unidad duplicada activa",IF(AND(Q6="En préstamo",G6&lt;Parámetros!$B$2),"Devolución vencida",IF(AND(Q6="Devuelto",OR(K6="",M6="",O6="")),"Completar devolución",IF(AND(S6&lt;&gt;"",S6&lt;0),"Revisar kilometraje",IF(AND(S6&lt;&gt;"",S6&gt;Parámetros!$B$4),"Kilometraje alto",""))))))))</f>
        <v/>
      </c>
    </row>
    <row r="7">
      <c r="A7" s="11" t="inlineStr">
        <is>
          <t>PRE-F006</t>
        </is>
      </c>
      <c r="B7" s="11" t="inlineStr">
        <is>
          <t>CORT-01</t>
        </is>
      </c>
      <c r="C7" s="11" t="inlineStr">
        <is>
          <t>SRV-F006</t>
        </is>
      </c>
      <c r="D7" s="11" t="inlineStr">
        <is>
          <t>RI-06</t>
        </is>
      </c>
      <c r="E7" s="31" t="n">
        <v>46254</v>
      </c>
      <c r="F7" s="32" t="n">
        <v>0.46875</v>
      </c>
      <c r="G7" s="31" t="n">
        <v>46256</v>
      </c>
      <c r="H7" s="31" t="n">
        <v>46256</v>
      </c>
      <c r="I7" s="32" t="n">
        <v>0.5451388888888888</v>
      </c>
      <c r="J7" s="14" t="n">
        <v>12010</v>
      </c>
      <c r="K7" s="14" t="n">
        <v>12140</v>
      </c>
      <c r="L7" s="15" t="n">
        <v>0.75</v>
      </c>
      <c r="M7" s="15" t="n">
        <v>0.75</v>
      </c>
      <c r="N7" s="16" t="inlineStr">
        <is>
          <t>Suciedad interior</t>
        </is>
      </c>
      <c r="O7" s="16" t="inlineStr">
        <is>
          <t>Sin daño visible</t>
        </is>
      </c>
      <c r="P7" s="16" t="inlineStr">
        <is>
          <t>Ejemplo ficticio: devolución cerrada.</t>
        </is>
      </c>
      <c r="Q7" s="17">
        <f>IF(A7="","",IF(E7="","Pendiente de salida",IF(H7="","En préstamo","Devuelto")))</f>
        <v/>
      </c>
      <c r="R7" s="18">
        <f>IF(OR(A7="",G7=""),"",IF(Q7="En préstamo",MAX(0,Parámetros!$B$2-G7),IF(Q7="Devuelto",MAX(0,H7-G7),0)))</f>
        <v/>
      </c>
      <c r="S7" s="18">
        <f>IF(OR(J7="",K7=""),"",K7-J7)</f>
        <v/>
      </c>
      <c r="T7" s="19">
        <f>IF(OR(L7="",M7=""),"",M7-L7)</f>
        <v/>
      </c>
      <c r="U7" s="20">
        <f>IF(A7="","",IF(OR(B7="",C7="",D7="",G7="",J7="",L7="",N7=""),"Completar salida",IF(AND(Q7&lt;&gt;"Devuelto",IFERROR(VLOOKUP(B7,Unidades!$A$2:$F$31,6,FALSE),"No encontrada")&lt;&gt;"Disponible"),"Unidad no asignable",IF(COUNTIFS($B$2:$B$201,B7,$Q$2:$Q$201,"En préstamo")&gt;1,"Unidad duplicada activa",IF(AND(Q7="En préstamo",G7&lt;Parámetros!$B$2),"Devolución vencida",IF(AND(Q7="Devuelto",OR(K7="",M7="",O7="")),"Completar devolución",IF(AND(S7&lt;&gt;"",S7&lt;0),"Revisar kilometraje",IF(AND(S7&lt;&gt;"",S7&gt;Parámetros!$B$4),"Kilometraje alto",""))))))))</f>
        <v/>
      </c>
    </row>
    <row r="8">
      <c r="A8" s="11" t="inlineStr">
        <is>
          <t>PRE-F007</t>
        </is>
      </c>
      <c r="B8" s="11" t="inlineStr">
        <is>
          <t>CORT-02</t>
        </is>
      </c>
      <c r="C8" s="11" t="inlineStr">
        <is>
          <t>SRV-F007</t>
        </is>
      </c>
      <c r="D8" s="11" t="inlineStr">
        <is>
          <t>RI-07</t>
        </is>
      </c>
      <c r="E8" s="31" t="n">
        <v>46259</v>
      </c>
      <c r="F8" s="32" t="n">
        <v>0.3958333333333333</v>
      </c>
      <c r="G8" s="31" t="n">
        <v>46261</v>
      </c>
      <c r="H8" s="31" t="n">
        <v>46263</v>
      </c>
      <c r="I8" s="32" t="n">
        <v>0.53125</v>
      </c>
      <c r="J8" s="14" t="n">
        <v>22800</v>
      </c>
      <c r="K8" s="14" t="n">
        <v>23010</v>
      </c>
      <c r="L8" s="15" t="n">
        <v>1</v>
      </c>
      <c r="M8" s="15" t="n">
        <v>0.5</v>
      </c>
      <c r="N8" s="16" t="inlineStr">
        <is>
          <t>Sin daño visible</t>
        </is>
      </c>
      <c r="O8" s="16" t="inlineStr">
        <is>
          <t>Suciedad interior</t>
        </is>
      </c>
      <c r="P8" s="16" t="inlineStr">
        <is>
          <t>Ejemplo ficticio: devolución posterior a la fecha prevista.</t>
        </is>
      </c>
      <c r="Q8" s="17">
        <f>IF(A8="","",IF(E8="","Pendiente de salida",IF(H8="","En préstamo","Devuelto")))</f>
        <v/>
      </c>
      <c r="R8" s="18">
        <f>IF(OR(A8="",G8=""),"",IF(Q8="En préstamo",MAX(0,Parámetros!$B$2-G8),IF(Q8="Devuelto",MAX(0,H8-G8),0)))</f>
        <v/>
      </c>
      <c r="S8" s="18">
        <f>IF(OR(J8="",K8=""),"",K8-J8)</f>
        <v/>
      </c>
      <c r="T8" s="19">
        <f>IF(OR(L8="",M8=""),"",M8-L8)</f>
        <v/>
      </c>
      <c r="U8" s="20">
        <f>IF(A8="","",IF(OR(B8="",C8="",D8="",G8="",J8="",L8="",N8=""),"Completar salida",IF(AND(Q8&lt;&gt;"Devuelto",IFERROR(VLOOKUP(B8,Unidades!$A$2:$F$31,6,FALSE),"No encontrada")&lt;&gt;"Disponible"),"Unidad no asignable",IF(COUNTIFS($B$2:$B$201,B8,$Q$2:$Q$201,"En préstamo")&gt;1,"Unidad duplicada activa",IF(AND(Q8="En préstamo",G8&lt;Parámetros!$B$2),"Devolución vencida",IF(AND(Q8="Devuelto",OR(K8="",M8="",O8="")),"Completar devolución",IF(AND(S8&lt;&gt;"",S8&lt;0),"Revisar kilometraje",IF(AND(S8&lt;&gt;"",S8&gt;Parámetros!$B$4),"Kilometraje alto",""))))))))</f>
        <v/>
      </c>
    </row>
    <row r="9">
      <c r="A9" s="11" t="inlineStr">
        <is>
          <t>PRE-F008</t>
        </is>
      </c>
      <c r="B9" s="11" t="inlineStr">
        <is>
          <t>CORT-05</t>
        </is>
      </c>
      <c r="C9" s="11" t="inlineStr">
        <is>
          <t>SRV-F008</t>
        </is>
      </c>
      <c r="D9" s="11" t="inlineStr">
        <is>
          <t>RI-08</t>
        </is>
      </c>
      <c r="E9" s="31" t="n">
        <v>46272</v>
      </c>
      <c r="F9" s="32" t="n">
        <v>0.5833333333333334</v>
      </c>
      <c r="G9" s="31" t="n">
        <v>46274</v>
      </c>
      <c r="H9" s="31" t="n"/>
      <c r="I9" s="32" t="n"/>
      <c r="J9" s="14" t="n">
        <v>9400</v>
      </c>
      <c r="K9" s="14" t="n"/>
      <c r="L9" s="15" t="n">
        <v>0.5</v>
      </c>
      <c r="M9" s="15" t="n"/>
      <c r="N9" s="16" t="inlineStr">
        <is>
          <t>Rayón registrado</t>
        </is>
      </c>
      <c r="O9" s="16" t="n"/>
      <c r="P9" s="16" t="inlineStr">
        <is>
          <t>Ejemplo ficticio: devolución prevista para la fecha de control.</t>
        </is>
      </c>
      <c r="Q9" s="17">
        <f>IF(A9="","",IF(E9="","Pendiente de salida",IF(H9="","En préstamo","Devuelto")))</f>
        <v/>
      </c>
      <c r="R9" s="18">
        <f>IF(OR(A9="",G9=""),"",IF(Q9="En préstamo",MAX(0,Parámetros!$B$2-G9),IF(Q9="Devuelto",MAX(0,H9-G9),0)))</f>
        <v/>
      </c>
      <c r="S9" s="18">
        <f>IF(OR(J9="",K9=""),"",K9-J9)</f>
        <v/>
      </c>
      <c r="T9" s="19">
        <f>IF(OR(L9="",M9=""),"",M9-L9)</f>
        <v/>
      </c>
      <c r="U9" s="20">
        <f>IF(A9="","",IF(OR(B9="",C9="",D9="",G9="",J9="",L9="",N9=""),"Completar salida",IF(AND(Q9&lt;&gt;"Devuelto",IFERROR(VLOOKUP(B9,Unidades!$A$2:$F$31,6,FALSE),"No encontrada")&lt;&gt;"Disponible"),"Unidad no asignable",IF(COUNTIFS($B$2:$B$201,B9,$Q$2:$Q$201,"En préstamo")&gt;1,"Unidad duplicada activa",IF(AND(Q9="En préstamo",G9&lt;Parámetros!$B$2),"Devolución vencida",IF(AND(Q9="Devuelto",OR(K9="",M9="",O9="")),"Completar devolución",IF(AND(S9&lt;&gt;"",S9&lt;0),"Revisar kilometraje",IF(AND(S9&lt;&gt;"",S9&gt;Parámetros!$B$4),"Kilometraje alto",""))))))))</f>
        <v/>
      </c>
    </row>
    <row r="10">
      <c r="A10" s="11" t="inlineStr">
        <is>
          <t>PRE-F009</t>
        </is>
      </c>
      <c r="B10" s="11" t="inlineStr">
        <is>
          <t>CORT-06</t>
        </is>
      </c>
      <c r="C10" s="11" t="inlineStr">
        <is>
          <t>SRV-F009</t>
        </is>
      </c>
      <c r="D10" s="11" t="inlineStr">
        <is>
          <t>RI-09</t>
        </is>
      </c>
      <c r="E10" s="31" t="n">
        <v>46249</v>
      </c>
      <c r="F10" s="32" t="n">
        <v>0.3402777777777778</v>
      </c>
      <c r="G10" s="31" t="n">
        <v>46250</v>
      </c>
      <c r="H10" s="31" t="n">
        <v>46250</v>
      </c>
      <c r="I10" s="32" t="n">
        <v>0.75</v>
      </c>
      <c r="J10" s="14" t="n">
        <v>15100</v>
      </c>
      <c r="K10" s="14" t="n">
        <v>15090</v>
      </c>
      <c r="L10" s="15" t="n">
        <v>0.25</v>
      </c>
      <c r="M10" s="15" t="n">
        <v>0.25</v>
      </c>
      <c r="N10" s="16" t="inlineStr">
        <is>
          <t>Sin daño visible</t>
        </is>
      </c>
      <c r="O10" s="16" t="inlineStr">
        <is>
          <t>Sin daño visible</t>
        </is>
      </c>
      <c r="P10" s="16" t="inlineStr">
        <is>
          <t>Ejemplo ficticio: kilometraje de devolución incongruente.</t>
        </is>
      </c>
      <c r="Q10" s="17">
        <f>IF(A10="","",IF(E10="","Pendiente de salida",IF(H10="","En préstamo","Devuelto")))</f>
        <v/>
      </c>
      <c r="R10" s="18">
        <f>IF(OR(A10="",G10=""),"",IF(Q10="En préstamo",MAX(0,Parámetros!$B$2-G10),IF(Q10="Devuelto",MAX(0,H10-G10),0)))</f>
        <v/>
      </c>
      <c r="S10" s="18">
        <f>IF(OR(J10="",K10=""),"",K10-J10)</f>
        <v/>
      </c>
      <c r="T10" s="19">
        <f>IF(OR(L10="",M10=""),"",M10-L10)</f>
        <v/>
      </c>
      <c r="U10" s="20">
        <f>IF(A10="","",IF(OR(B10="",C10="",D10="",G10="",J10="",L10="",N10=""),"Completar salida",IF(AND(Q10&lt;&gt;"Devuelto",IFERROR(VLOOKUP(B10,Unidades!$A$2:$F$31,6,FALSE),"No encontrada")&lt;&gt;"Disponible"),"Unidad no asignable",IF(COUNTIFS($B$2:$B$201,B10,$Q$2:$Q$201,"En préstamo")&gt;1,"Unidad duplicada activa",IF(AND(Q10="En préstamo",G10&lt;Parámetros!$B$2),"Devolución vencida",IF(AND(Q10="Devuelto",OR(K10="",M10="",O10="")),"Completar devolución",IF(AND(S10&lt;&gt;"",S10&lt;0),"Revisar kilometraje",IF(AND(S10&lt;&gt;"",S10&gt;Parámetros!$B$4),"Kilometraje alto",""))))))))</f>
        <v/>
      </c>
    </row>
    <row r="11">
      <c r="A11" s="11" t="inlineStr">
        <is>
          <t>PRE-F010</t>
        </is>
      </c>
      <c r="B11" s="11" t="inlineStr">
        <is>
          <t>CORT-03</t>
        </is>
      </c>
      <c r="C11" s="11" t="inlineStr">
        <is>
          <t>SRV-F010</t>
        </is>
      </c>
      <c r="D11" s="11" t="inlineStr">
        <is>
          <t>RI-10</t>
        </is>
      </c>
      <c r="E11" s="31" t="n">
        <v>46262</v>
      </c>
      <c r="F11" s="32" t="n">
        <v>0.4409722222222222</v>
      </c>
      <c r="G11" s="31" t="n">
        <v>46264</v>
      </c>
      <c r="H11" s="31" t="n">
        <v>46264</v>
      </c>
      <c r="I11" s="32" t="n">
        <v>0.6423611111111112</v>
      </c>
      <c r="J11" s="14" t="n">
        <v>17950</v>
      </c>
      <c r="K11" s="14" t="n">
        <v>18120</v>
      </c>
      <c r="L11" s="15" t="n">
        <v>0.75</v>
      </c>
      <c r="M11" s="15" t="n">
        <v>1</v>
      </c>
      <c r="N11" s="16" t="inlineStr">
        <is>
          <t>Golpe registrado</t>
        </is>
      </c>
      <c r="O11" s="16" t="inlineStr">
        <is>
          <t>Golpe registrado</t>
        </is>
      </c>
      <c r="P11" s="16" t="inlineStr">
        <is>
          <t>Ejemplo ficticio: devolución con combustible mayor.</t>
        </is>
      </c>
      <c r="Q11" s="17">
        <f>IF(A11="","",IF(E11="","Pendiente de salida",IF(H11="","En préstamo","Devuelto")))</f>
        <v/>
      </c>
      <c r="R11" s="18">
        <f>IF(OR(A11="",G11=""),"",IF(Q11="En préstamo",MAX(0,Parámetros!$B$2-G11),IF(Q11="Devuelto",MAX(0,H11-G11),0)))</f>
        <v/>
      </c>
      <c r="S11" s="18">
        <f>IF(OR(J11="",K11=""),"",K11-J11)</f>
        <v/>
      </c>
      <c r="T11" s="19">
        <f>IF(OR(L11="",M11=""),"",M11-L11)</f>
        <v/>
      </c>
      <c r="U11" s="20">
        <f>IF(A11="","",IF(OR(B11="",C11="",D11="",G11="",J11="",L11="",N11=""),"Completar salida",IF(AND(Q11&lt;&gt;"Devuelto",IFERROR(VLOOKUP(B11,Unidades!$A$2:$F$31,6,FALSE),"No encontrada")&lt;&gt;"Disponible"),"Unidad no asignable",IF(COUNTIFS($B$2:$B$201,B11,$Q$2:$Q$201,"En préstamo")&gt;1,"Unidad duplicada activa",IF(AND(Q11="En préstamo",G11&lt;Parámetros!$B$2),"Devolución vencida",IF(AND(Q11="Devuelto",OR(K11="",M11="",O11="")),"Completar devolución",IF(AND(S11&lt;&gt;"",S11&lt;0),"Revisar kilometraje",IF(AND(S11&lt;&gt;"",S11&gt;Parámetros!$B$4),"Kilometraje alto",""))))))))</f>
        <v/>
      </c>
    </row>
    <row r="12">
      <c r="A12" s="11" t="n"/>
      <c r="B12" s="11" t="n"/>
      <c r="C12" s="11" t="n"/>
      <c r="D12" s="11" t="n"/>
      <c r="E12" s="31" t="n"/>
      <c r="F12" s="32" t="n"/>
      <c r="G12" s="31" t="n"/>
      <c r="H12" s="31" t="n"/>
      <c r="I12" s="32" t="n"/>
      <c r="J12" s="14" t="n"/>
      <c r="K12" s="14" t="n"/>
      <c r="L12" s="15" t="n"/>
      <c r="M12" s="15" t="n"/>
      <c r="N12" s="16" t="n"/>
      <c r="O12" s="16" t="n"/>
      <c r="P12" s="16" t="n"/>
      <c r="Q12" s="17">
        <f>IF(A12="","",IF(E12="","Pendiente de salida",IF(H12="","En préstamo","Devuelto")))</f>
        <v/>
      </c>
      <c r="R12" s="18">
        <f>IF(OR(A12="",G12=""),"",IF(Q12="En préstamo",MAX(0,Parámetros!$B$2-G12),IF(Q12="Devuelto",MAX(0,H12-G12),0)))</f>
        <v/>
      </c>
      <c r="S12" s="18">
        <f>IF(OR(J12="",K12=""),"",K12-J12)</f>
        <v/>
      </c>
      <c r="T12" s="19">
        <f>IF(OR(L12="",M12=""),"",M12-L12)</f>
        <v/>
      </c>
      <c r="U12" s="20">
        <f>IF(A12="","",IF(OR(B12="",C12="",D12="",G12="",J12="",L12="",N12=""),"Completar salida",IF(AND(Q12&lt;&gt;"Devuelto",IFERROR(VLOOKUP(B12,Unidades!$A$2:$F$31,6,FALSE),"No encontrada")&lt;&gt;"Disponible"),"Unidad no asignable",IF(COUNTIFS($B$2:$B$201,B12,$Q$2:$Q$201,"En préstamo")&gt;1,"Unidad duplicada activa",IF(AND(Q12="En préstamo",G12&lt;Parámetros!$B$2),"Devolución vencida",IF(AND(Q12="Devuelto",OR(K12="",M12="",O12="")),"Completar devolución",IF(AND(S12&lt;&gt;"",S12&lt;0),"Revisar kilometraje",IF(AND(S12&lt;&gt;"",S12&gt;Parámetros!$B$4),"Kilometraje alto",""))))))))</f>
        <v/>
      </c>
    </row>
    <row r="13">
      <c r="A13" s="11" t="n"/>
      <c r="B13" s="11" t="n"/>
      <c r="C13" s="11" t="n"/>
      <c r="D13" s="11" t="n"/>
      <c r="E13" s="31" t="n"/>
      <c r="F13" s="32" t="n"/>
      <c r="G13" s="31" t="n"/>
      <c r="H13" s="31" t="n"/>
      <c r="I13" s="32" t="n"/>
      <c r="J13" s="14" t="n"/>
      <c r="K13" s="14" t="n"/>
      <c r="L13" s="15" t="n"/>
      <c r="M13" s="15" t="n"/>
      <c r="N13" s="16" t="n"/>
      <c r="O13" s="16" t="n"/>
      <c r="P13" s="16" t="n"/>
      <c r="Q13" s="17">
        <f>IF(A13="","",IF(E13="","Pendiente de salida",IF(H13="","En préstamo","Devuelto")))</f>
        <v/>
      </c>
      <c r="R13" s="18">
        <f>IF(OR(A13="",G13=""),"",IF(Q13="En préstamo",MAX(0,Parámetros!$B$2-G13),IF(Q13="Devuelto",MAX(0,H13-G13),0)))</f>
        <v/>
      </c>
      <c r="S13" s="18">
        <f>IF(OR(J13="",K13=""),"",K13-J13)</f>
        <v/>
      </c>
      <c r="T13" s="19">
        <f>IF(OR(L13="",M13=""),"",M13-L13)</f>
        <v/>
      </c>
      <c r="U13" s="20">
        <f>IF(A13="","",IF(OR(B13="",C13="",D13="",G13="",J13="",L13="",N13=""),"Completar salida",IF(AND(Q13&lt;&gt;"Devuelto",IFERROR(VLOOKUP(B13,Unidades!$A$2:$F$31,6,FALSE),"No encontrada")&lt;&gt;"Disponible"),"Unidad no asignable",IF(COUNTIFS($B$2:$B$201,B13,$Q$2:$Q$201,"En préstamo")&gt;1,"Unidad duplicada activa",IF(AND(Q13="En préstamo",G13&lt;Parámetros!$B$2),"Devolución vencida",IF(AND(Q13="Devuelto",OR(K13="",M13="",O13="")),"Completar devolución",IF(AND(S13&lt;&gt;"",S13&lt;0),"Revisar kilometraje",IF(AND(S13&lt;&gt;"",S13&gt;Parámetros!$B$4),"Kilometraje alto",""))))))))</f>
        <v/>
      </c>
    </row>
    <row r="14">
      <c r="A14" s="11" t="n"/>
      <c r="B14" s="11" t="n"/>
      <c r="C14" s="11" t="n"/>
      <c r="D14" s="11" t="n"/>
      <c r="E14" s="31" t="n"/>
      <c r="F14" s="32" t="n"/>
      <c r="G14" s="31" t="n"/>
      <c r="H14" s="31" t="n"/>
      <c r="I14" s="32" t="n"/>
      <c r="J14" s="14" t="n"/>
      <c r="K14" s="14" t="n"/>
      <c r="L14" s="15" t="n"/>
      <c r="M14" s="15" t="n"/>
      <c r="N14" s="16" t="n"/>
      <c r="O14" s="16" t="n"/>
      <c r="P14" s="16" t="n"/>
      <c r="Q14" s="17">
        <f>IF(A14="","",IF(E14="","Pendiente de salida",IF(H14="","En préstamo","Devuelto")))</f>
        <v/>
      </c>
      <c r="R14" s="18">
        <f>IF(OR(A14="",G14=""),"",IF(Q14="En préstamo",MAX(0,Parámetros!$B$2-G14),IF(Q14="Devuelto",MAX(0,H14-G14),0)))</f>
        <v/>
      </c>
      <c r="S14" s="18">
        <f>IF(OR(J14="",K14=""),"",K14-J14)</f>
        <v/>
      </c>
      <c r="T14" s="19">
        <f>IF(OR(L14="",M14=""),"",M14-L14)</f>
        <v/>
      </c>
      <c r="U14" s="20">
        <f>IF(A14="","",IF(OR(B14="",C14="",D14="",G14="",J14="",L14="",N14=""),"Completar salida",IF(AND(Q14&lt;&gt;"Devuelto",IFERROR(VLOOKUP(B14,Unidades!$A$2:$F$31,6,FALSE),"No encontrada")&lt;&gt;"Disponible"),"Unidad no asignable",IF(COUNTIFS($B$2:$B$201,B14,$Q$2:$Q$201,"En préstamo")&gt;1,"Unidad duplicada activa",IF(AND(Q14="En préstamo",G14&lt;Parámetros!$B$2),"Devolución vencida",IF(AND(Q14="Devuelto",OR(K14="",M14="",O14="")),"Completar devolución",IF(AND(S14&lt;&gt;"",S14&lt;0),"Revisar kilometraje",IF(AND(S14&lt;&gt;"",S14&gt;Parámetros!$B$4),"Kilometraje alto",""))))))))</f>
        <v/>
      </c>
    </row>
    <row r="15">
      <c r="A15" s="11" t="n"/>
      <c r="B15" s="11" t="n"/>
      <c r="C15" s="11" t="n"/>
      <c r="D15" s="11" t="n"/>
      <c r="E15" s="31" t="n"/>
      <c r="F15" s="32" t="n"/>
      <c r="G15" s="31" t="n"/>
      <c r="H15" s="31" t="n"/>
      <c r="I15" s="32" t="n"/>
      <c r="J15" s="14" t="n"/>
      <c r="K15" s="14" t="n"/>
      <c r="L15" s="15" t="n"/>
      <c r="M15" s="15" t="n"/>
      <c r="N15" s="16" t="n"/>
      <c r="O15" s="16" t="n"/>
      <c r="P15" s="16" t="n"/>
      <c r="Q15" s="17">
        <f>IF(A15="","",IF(E15="","Pendiente de salida",IF(H15="","En préstamo","Devuelto")))</f>
        <v/>
      </c>
      <c r="R15" s="18">
        <f>IF(OR(A15="",G15=""),"",IF(Q15="En préstamo",MAX(0,Parámetros!$B$2-G15),IF(Q15="Devuelto",MAX(0,H15-G15),0)))</f>
        <v/>
      </c>
      <c r="S15" s="18">
        <f>IF(OR(J15="",K15=""),"",K15-J15)</f>
        <v/>
      </c>
      <c r="T15" s="19">
        <f>IF(OR(L15="",M15=""),"",M15-L15)</f>
        <v/>
      </c>
      <c r="U15" s="20">
        <f>IF(A15="","",IF(OR(B15="",C15="",D15="",G15="",J15="",L15="",N15=""),"Completar salida",IF(AND(Q15&lt;&gt;"Devuelto",IFERROR(VLOOKUP(B15,Unidades!$A$2:$F$31,6,FALSE),"No encontrada")&lt;&gt;"Disponible"),"Unidad no asignable",IF(COUNTIFS($B$2:$B$201,B15,$Q$2:$Q$201,"En préstamo")&gt;1,"Unidad duplicada activa",IF(AND(Q15="En préstamo",G15&lt;Parámetros!$B$2),"Devolución vencida",IF(AND(Q15="Devuelto",OR(K15="",M15="",O15="")),"Completar devolución",IF(AND(S15&lt;&gt;"",S15&lt;0),"Revisar kilometraje",IF(AND(S15&lt;&gt;"",S15&gt;Parámetros!$B$4),"Kilometraje alto",""))))))))</f>
        <v/>
      </c>
    </row>
    <row r="16">
      <c r="A16" s="11" t="n"/>
      <c r="B16" s="11" t="n"/>
      <c r="C16" s="11" t="n"/>
      <c r="D16" s="11" t="n"/>
      <c r="E16" s="31" t="n"/>
      <c r="F16" s="32" t="n"/>
      <c r="G16" s="31" t="n"/>
      <c r="H16" s="31" t="n"/>
      <c r="I16" s="32" t="n"/>
      <c r="J16" s="14" t="n"/>
      <c r="K16" s="14" t="n"/>
      <c r="L16" s="15" t="n"/>
      <c r="M16" s="15" t="n"/>
      <c r="N16" s="16" t="n"/>
      <c r="O16" s="16" t="n"/>
      <c r="P16" s="16" t="n"/>
      <c r="Q16" s="17">
        <f>IF(A16="","",IF(E16="","Pendiente de salida",IF(H16="","En préstamo","Devuelto")))</f>
        <v/>
      </c>
      <c r="R16" s="18">
        <f>IF(OR(A16="",G16=""),"",IF(Q16="En préstamo",MAX(0,Parámetros!$B$2-G16),IF(Q16="Devuelto",MAX(0,H16-G16),0)))</f>
        <v/>
      </c>
      <c r="S16" s="18">
        <f>IF(OR(J16="",K16=""),"",K16-J16)</f>
        <v/>
      </c>
      <c r="T16" s="19">
        <f>IF(OR(L16="",M16=""),"",M16-L16)</f>
        <v/>
      </c>
      <c r="U16" s="20">
        <f>IF(A16="","",IF(OR(B16="",C16="",D16="",G16="",J16="",L16="",N16=""),"Completar salida",IF(AND(Q16&lt;&gt;"Devuelto",IFERROR(VLOOKUP(B16,Unidades!$A$2:$F$31,6,FALSE),"No encontrada")&lt;&gt;"Disponible"),"Unidad no asignable",IF(COUNTIFS($B$2:$B$201,B16,$Q$2:$Q$201,"En préstamo")&gt;1,"Unidad duplicada activa",IF(AND(Q16="En préstamo",G16&lt;Parámetros!$B$2),"Devolución vencida",IF(AND(Q16="Devuelto",OR(K16="",M16="",O16="")),"Completar devolución",IF(AND(S16&lt;&gt;"",S16&lt;0),"Revisar kilometraje",IF(AND(S16&lt;&gt;"",S16&gt;Parámetros!$B$4),"Kilometraje alto",""))))))))</f>
        <v/>
      </c>
    </row>
    <row r="17">
      <c r="A17" s="11" t="n"/>
      <c r="B17" s="11" t="n"/>
      <c r="C17" s="11" t="n"/>
      <c r="D17" s="11" t="n"/>
      <c r="E17" s="31" t="n"/>
      <c r="F17" s="32" t="n"/>
      <c r="G17" s="31" t="n"/>
      <c r="H17" s="31" t="n"/>
      <c r="I17" s="32" t="n"/>
      <c r="J17" s="14" t="n"/>
      <c r="K17" s="14" t="n"/>
      <c r="L17" s="15" t="n"/>
      <c r="M17" s="15" t="n"/>
      <c r="N17" s="16" t="n"/>
      <c r="O17" s="16" t="n"/>
      <c r="P17" s="16" t="n"/>
      <c r="Q17" s="17">
        <f>IF(A17="","",IF(E17="","Pendiente de salida",IF(H17="","En préstamo","Devuelto")))</f>
        <v/>
      </c>
      <c r="R17" s="18">
        <f>IF(OR(A17="",G17=""),"",IF(Q17="En préstamo",MAX(0,Parámetros!$B$2-G17),IF(Q17="Devuelto",MAX(0,H17-G17),0)))</f>
        <v/>
      </c>
      <c r="S17" s="18">
        <f>IF(OR(J17="",K17=""),"",K17-J17)</f>
        <v/>
      </c>
      <c r="T17" s="19">
        <f>IF(OR(L17="",M17=""),"",M17-L17)</f>
        <v/>
      </c>
      <c r="U17" s="20">
        <f>IF(A17="","",IF(OR(B17="",C17="",D17="",G17="",J17="",L17="",N17=""),"Completar salida",IF(AND(Q17&lt;&gt;"Devuelto",IFERROR(VLOOKUP(B17,Unidades!$A$2:$F$31,6,FALSE),"No encontrada")&lt;&gt;"Disponible"),"Unidad no asignable",IF(COUNTIFS($B$2:$B$201,B17,$Q$2:$Q$201,"En préstamo")&gt;1,"Unidad duplicada activa",IF(AND(Q17="En préstamo",G17&lt;Parámetros!$B$2),"Devolución vencida",IF(AND(Q17="Devuelto",OR(K17="",M17="",O17="")),"Completar devolución",IF(AND(S17&lt;&gt;"",S17&lt;0),"Revisar kilometraje",IF(AND(S17&lt;&gt;"",S17&gt;Parámetros!$B$4),"Kilometraje alto",""))))))))</f>
        <v/>
      </c>
    </row>
    <row r="18">
      <c r="A18" s="11" t="n"/>
      <c r="B18" s="11" t="n"/>
      <c r="C18" s="11" t="n"/>
      <c r="D18" s="11" t="n"/>
      <c r="E18" s="31" t="n"/>
      <c r="F18" s="32" t="n"/>
      <c r="G18" s="31" t="n"/>
      <c r="H18" s="31" t="n"/>
      <c r="I18" s="32" t="n"/>
      <c r="J18" s="14" t="n"/>
      <c r="K18" s="14" t="n"/>
      <c r="L18" s="15" t="n"/>
      <c r="M18" s="15" t="n"/>
      <c r="N18" s="16" t="n"/>
      <c r="O18" s="16" t="n"/>
      <c r="P18" s="16" t="n"/>
      <c r="Q18" s="17">
        <f>IF(A18="","",IF(E18="","Pendiente de salida",IF(H18="","En préstamo","Devuelto")))</f>
        <v/>
      </c>
      <c r="R18" s="18">
        <f>IF(OR(A18="",G18=""),"",IF(Q18="En préstamo",MAX(0,Parámetros!$B$2-G18),IF(Q18="Devuelto",MAX(0,H18-G18),0)))</f>
        <v/>
      </c>
      <c r="S18" s="18">
        <f>IF(OR(J18="",K18=""),"",K18-J18)</f>
        <v/>
      </c>
      <c r="T18" s="19">
        <f>IF(OR(L18="",M18=""),"",M18-L18)</f>
        <v/>
      </c>
      <c r="U18" s="20">
        <f>IF(A18="","",IF(OR(B18="",C18="",D18="",G18="",J18="",L18="",N18=""),"Completar salida",IF(AND(Q18&lt;&gt;"Devuelto",IFERROR(VLOOKUP(B18,Unidades!$A$2:$F$31,6,FALSE),"No encontrada")&lt;&gt;"Disponible"),"Unidad no asignable",IF(COUNTIFS($B$2:$B$201,B18,$Q$2:$Q$201,"En préstamo")&gt;1,"Unidad duplicada activa",IF(AND(Q18="En préstamo",G18&lt;Parámetros!$B$2),"Devolución vencida",IF(AND(Q18="Devuelto",OR(K18="",M18="",O18="")),"Completar devolución",IF(AND(S18&lt;&gt;"",S18&lt;0),"Revisar kilometraje",IF(AND(S18&lt;&gt;"",S18&gt;Parámetros!$B$4),"Kilometraje alto",""))))))))</f>
        <v/>
      </c>
    </row>
    <row r="19">
      <c r="A19" s="11" t="n"/>
      <c r="B19" s="11" t="n"/>
      <c r="C19" s="11" t="n"/>
      <c r="D19" s="11" t="n"/>
      <c r="E19" s="31" t="n"/>
      <c r="F19" s="32" t="n"/>
      <c r="G19" s="31" t="n"/>
      <c r="H19" s="31" t="n"/>
      <c r="I19" s="32" t="n"/>
      <c r="J19" s="14" t="n"/>
      <c r="K19" s="14" t="n"/>
      <c r="L19" s="15" t="n"/>
      <c r="M19" s="15" t="n"/>
      <c r="N19" s="16" t="n"/>
      <c r="O19" s="16" t="n"/>
      <c r="P19" s="16" t="n"/>
      <c r="Q19" s="17">
        <f>IF(A19="","",IF(E19="","Pendiente de salida",IF(H19="","En préstamo","Devuelto")))</f>
        <v/>
      </c>
      <c r="R19" s="18">
        <f>IF(OR(A19="",G19=""),"",IF(Q19="En préstamo",MAX(0,Parámetros!$B$2-G19),IF(Q19="Devuelto",MAX(0,H19-G19),0)))</f>
        <v/>
      </c>
      <c r="S19" s="18">
        <f>IF(OR(J19="",K19=""),"",K19-J19)</f>
        <v/>
      </c>
      <c r="T19" s="19">
        <f>IF(OR(L19="",M19=""),"",M19-L19)</f>
        <v/>
      </c>
      <c r="U19" s="20">
        <f>IF(A19="","",IF(OR(B19="",C19="",D19="",G19="",J19="",L19="",N19=""),"Completar salida",IF(AND(Q19&lt;&gt;"Devuelto",IFERROR(VLOOKUP(B19,Unidades!$A$2:$F$31,6,FALSE),"No encontrada")&lt;&gt;"Disponible"),"Unidad no asignable",IF(COUNTIFS($B$2:$B$201,B19,$Q$2:$Q$201,"En préstamo")&gt;1,"Unidad duplicada activa",IF(AND(Q19="En préstamo",G19&lt;Parámetros!$B$2),"Devolución vencida",IF(AND(Q19="Devuelto",OR(K19="",M19="",O19="")),"Completar devolución",IF(AND(S19&lt;&gt;"",S19&lt;0),"Revisar kilometraje",IF(AND(S19&lt;&gt;"",S19&gt;Parámetros!$B$4),"Kilometraje alto",""))))))))</f>
        <v/>
      </c>
    </row>
    <row r="20">
      <c r="A20" s="11" t="n"/>
      <c r="B20" s="11" t="n"/>
      <c r="C20" s="11" t="n"/>
      <c r="D20" s="11" t="n"/>
      <c r="E20" s="31" t="n"/>
      <c r="F20" s="32" t="n"/>
      <c r="G20" s="31" t="n"/>
      <c r="H20" s="31" t="n"/>
      <c r="I20" s="32" t="n"/>
      <c r="J20" s="14" t="n"/>
      <c r="K20" s="14" t="n"/>
      <c r="L20" s="15" t="n"/>
      <c r="M20" s="15" t="n"/>
      <c r="N20" s="16" t="n"/>
      <c r="O20" s="16" t="n"/>
      <c r="P20" s="16" t="n"/>
      <c r="Q20" s="17">
        <f>IF(A20="","",IF(E20="","Pendiente de salida",IF(H20="","En préstamo","Devuelto")))</f>
        <v/>
      </c>
      <c r="R20" s="18">
        <f>IF(OR(A20="",G20=""),"",IF(Q20="En préstamo",MAX(0,Parámetros!$B$2-G20),IF(Q20="Devuelto",MAX(0,H20-G20),0)))</f>
        <v/>
      </c>
      <c r="S20" s="18">
        <f>IF(OR(J20="",K20=""),"",K20-J20)</f>
        <v/>
      </c>
      <c r="T20" s="19">
        <f>IF(OR(L20="",M20=""),"",M20-L20)</f>
        <v/>
      </c>
      <c r="U20" s="20">
        <f>IF(A20="","",IF(OR(B20="",C20="",D20="",G20="",J20="",L20="",N20=""),"Completar salida",IF(AND(Q20&lt;&gt;"Devuelto",IFERROR(VLOOKUP(B20,Unidades!$A$2:$F$31,6,FALSE),"No encontrada")&lt;&gt;"Disponible"),"Unidad no asignable",IF(COUNTIFS($B$2:$B$201,B20,$Q$2:$Q$201,"En préstamo")&gt;1,"Unidad duplicada activa",IF(AND(Q20="En préstamo",G20&lt;Parámetros!$B$2),"Devolución vencida",IF(AND(Q20="Devuelto",OR(K20="",M20="",O20="")),"Completar devolución",IF(AND(S20&lt;&gt;"",S20&lt;0),"Revisar kilometraje",IF(AND(S20&lt;&gt;"",S20&gt;Parámetros!$B$4),"Kilometraje alto",""))))))))</f>
        <v/>
      </c>
    </row>
    <row r="21">
      <c r="A21" s="11" t="n"/>
      <c r="B21" s="11" t="n"/>
      <c r="C21" s="11" t="n"/>
      <c r="D21" s="11" t="n"/>
      <c r="E21" s="31" t="n"/>
      <c r="F21" s="32" t="n"/>
      <c r="G21" s="31" t="n"/>
      <c r="H21" s="31" t="n"/>
      <c r="I21" s="32" t="n"/>
      <c r="J21" s="14" t="n"/>
      <c r="K21" s="14" t="n"/>
      <c r="L21" s="15" t="n"/>
      <c r="M21" s="15" t="n"/>
      <c r="N21" s="16" t="n"/>
      <c r="O21" s="16" t="n"/>
      <c r="P21" s="16" t="n"/>
      <c r="Q21" s="17">
        <f>IF(A21="","",IF(E21="","Pendiente de salida",IF(H21="","En préstamo","Devuelto")))</f>
        <v/>
      </c>
      <c r="R21" s="18">
        <f>IF(OR(A21="",G21=""),"",IF(Q21="En préstamo",MAX(0,Parámetros!$B$2-G21),IF(Q21="Devuelto",MAX(0,H21-G21),0)))</f>
        <v/>
      </c>
      <c r="S21" s="18">
        <f>IF(OR(J21="",K21=""),"",K21-J21)</f>
        <v/>
      </c>
      <c r="T21" s="19">
        <f>IF(OR(L21="",M21=""),"",M21-L21)</f>
        <v/>
      </c>
      <c r="U21" s="20">
        <f>IF(A21="","",IF(OR(B21="",C21="",D21="",G21="",J21="",L21="",N21=""),"Completar salida",IF(AND(Q21&lt;&gt;"Devuelto",IFERROR(VLOOKUP(B21,Unidades!$A$2:$F$31,6,FALSE),"No encontrada")&lt;&gt;"Disponible"),"Unidad no asignable",IF(COUNTIFS($B$2:$B$201,B21,$Q$2:$Q$201,"En préstamo")&gt;1,"Unidad duplicada activa",IF(AND(Q21="En préstamo",G21&lt;Parámetros!$B$2),"Devolución vencida",IF(AND(Q21="Devuelto",OR(K21="",M21="",O21="")),"Completar devolución",IF(AND(S21&lt;&gt;"",S21&lt;0),"Revisar kilometraje",IF(AND(S21&lt;&gt;"",S21&gt;Parámetros!$B$4),"Kilometraje alto",""))))))))</f>
        <v/>
      </c>
    </row>
    <row r="22">
      <c r="A22" s="11" t="n"/>
      <c r="B22" s="11" t="n"/>
      <c r="C22" s="11" t="n"/>
      <c r="D22" s="11" t="n"/>
      <c r="E22" s="31" t="n"/>
      <c r="F22" s="32" t="n"/>
      <c r="G22" s="31" t="n"/>
      <c r="H22" s="31" t="n"/>
      <c r="I22" s="32" t="n"/>
      <c r="J22" s="14" t="n"/>
      <c r="K22" s="14" t="n"/>
      <c r="L22" s="15" t="n"/>
      <c r="M22" s="15" t="n"/>
      <c r="N22" s="16" t="n"/>
      <c r="O22" s="16" t="n"/>
      <c r="P22" s="16" t="n"/>
      <c r="Q22" s="17">
        <f>IF(A22="","",IF(E22="","Pendiente de salida",IF(H22="","En préstamo","Devuelto")))</f>
        <v/>
      </c>
      <c r="R22" s="18">
        <f>IF(OR(A22="",G22=""),"",IF(Q22="En préstamo",MAX(0,Parámetros!$B$2-G22),IF(Q22="Devuelto",MAX(0,H22-G22),0)))</f>
        <v/>
      </c>
      <c r="S22" s="18">
        <f>IF(OR(J22="",K22=""),"",K22-J22)</f>
        <v/>
      </c>
      <c r="T22" s="19">
        <f>IF(OR(L22="",M22=""),"",M22-L22)</f>
        <v/>
      </c>
      <c r="U22" s="20">
        <f>IF(A22="","",IF(OR(B22="",C22="",D22="",G22="",J22="",L22="",N22=""),"Completar salida",IF(AND(Q22&lt;&gt;"Devuelto",IFERROR(VLOOKUP(B22,Unidades!$A$2:$F$31,6,FALSE),"No encontrada")&lt;&gt;"Disponible"),"Unidad no asignable",IF(COUNTIFS($B$2:$B$201,B22,$Q$2:$Q$201,"En préstamo")&gt;1,"Unidad duplicada activa",IF(AND(Q22="En préstamo",G22&lt;Parámetros!$B$2),"Devolución vencida",IF(AND(Q22="Devuelto",OR(K22="",M22="",O22="")),"Completar devolución",IF(AND(S22&lt;&gt;"",S22&lt;0),"Revisar kilometraje",IF(AND(S22&lt;&gt;"",S22&gt;Parámetros!$B$4),"Kilometraje alto",""))))))))</f>
        <v/>
      </c>
    </row>
    <row r="23">
      <c r="A23" s="11" t="n"/>
      <c r="B23" s="11" t="n"/>
      <c r="C23" s="11" t="n"/>
      <c r="D23" s="11" t="n"/>
      <c r="E23" s="31" t="n"/>
      <c r="F23" s="32" t="n"/>
      <c r="G23" s="31" t="n"/>
      <c r="H23" s="31" t="n"/>
      <c r="I23" s="32" t="n"/>
      <c r="J23" s="14" t="n"/>
      <c r="K23" s="14" t="n"/>
      <c r="L23" s="15" t="n"/>
      <c r="M23" s="15" t="n"/>
      <c r="N23" s="16" t="n"/>
      <c r="O23" s="16" t="n"/>
      <c r="P23" s="16" t="n"/>
      <c r="Q23" s="17">
        <f>IF(A23="","",IF(E23="","Pendiente de salida",IF(H23="","En préstamo","Devuelto")))</f>
        <v/>
      </c>
      <c r="R23" s="18">
        <f>IF(OR(A23="",G23=""),"",IF(Q23="En préstamo",MAX(0,Parámetros!$B$2-G23),IF(Q23="Devuelto",MAX(0,H23-G23),0)))</f>
        <v/>
      </c>
      <c r="S23" s="18">
        <f>IF(OR(J23="",K23=""),"",K23-J23)</f>
        <v/>
      </c>
      <c r="T23" s="19">
        <f>IF(OR(L23="",M23=""),"",M23-L23)</f>
        <v/>
      </c>
      <c r="U23" s="20">
        <f>IF(A23="","",IF(OR(B23="",C23="",D23="",G23="",J23="",L23="",N23=""),"Completar salida",IF(AND(Q23&lt;&gt;"Devuelto",IFERROR(VLOOKUP(B23,Unidades!$A$2:$F$31,6,FALSE),"No encontrada")&lt;&gt;"Disponible"),"Unidad no asignable",IF(COUNTIFS($B$2:$B$201,B23,$Q$2:$Q$201,"En préstamo")&gt;1,"Unidad duplicada activa",IF(AND(Q23="En préstamo",G23&lt;Parámetros!$B$2),"Devolución vencida",IF(AND(Q23="Devuelto",OR(K23="",M23="",O23="")),"Completar devolución",IF(AND(S23&lt;&gt;"",S23&lt;0),"Revisar kilometraje",IF(AND(S23&lt;&gt;"",S23&gt;Parámetros!$B$4),"Kilometraje alto",""))))))))</f>
        <v/>
      </c>
    </row>
    <row r="24">
      <c r="A24" s="11" t="n"/>
      <c r="B24" s="11" t="n"/>
      <c r="C24" s="11" t="n"/>
      <c r="D24" s="11" t="n"/>
      <c r="E24" s="31" t="n"/>
      <c r="F24" s="32" t="n"/>
      <c r="G24" s="31" t="n"/>
      <c r="H24" s="31" t="n"/>
      <c r="I24" s="32" t="n"/>
      <c r="J24" s="14" t="n"/>
      <c r="K24" s="14" t="n"/>
      <c r="L24" s="15" t="n"/>
      <c r="M24" s="15" t="n"/>
      <c r="N24" s="16" t="n"/>
      <c r="O24" s="16" t="n"/>
      <c r="P24" s="16" t="n"/>
      <c r="Q24" s="17">
        <f>IF(A24="","",IF(E24="","Pendiente de salida",IF(H24="","En préstamo","Devuelto")))</f>
        <v/>
      </c>
      <c r="R24" s="18">
        <f>IF(OR(A24="",G24=""),"",IF(Q24="En préstamo",MAX(0,Parámetros!$B$2-G24),IF(Q24="Devuelto",MAX(0,H24-G24),0)))</f>
        <v/>
      </c>
      <c r="S24" s="18">
        <f>IF(OR(J24="",K24=""),"",K24-J24)</f>
        <v/>
      </c>
      <c r="T24" s="19">
        <f>IF(OR(L24="",M24=""),"",M24-L24)</f>
        <v/>
      </c>
      <c r="U24" s="20">
        <f>IF(A24="","",IF(OR(B24="",C24="",D24="",G24="",J24="",L24="",N24=""),"Completar salida",IF(AND(Q24&lt;&gt;"Devuelto",IFERROR(VLOOKUP(B24,Unidades!$A$2:$F$31,6,FALSE),"No encontrada")&lt;&gt;"Disponible"),"Unidad no asignable",IF(COUNTIFS($B$2:$B$201,B24,$Q$2:$Q$201,"En préstamo")&gt;1,"Unidad duplicada activa",IF(AND(Q24="En préstamo",G24&lt;Parámetros!$B$2),"Devolución vencida",IF(AND(Q24="Devuelto",OR(K24="",M24="",O24="")),"Completar devolución",IF(AND(S24&lt;&gt;"",S24&lt;0),"Revisar kilometraje",IF(AND(S24&lt;&gt;"",S24&gt;Parámetros!$B$4),"Kilometraje alto",""))))))))</f>
        <v/>
      </c>
    </row>
    <row r="25">
      <c r="A25" s="11" t="n"/>
      <c r="B25" s="11" t="n"/>
      <c r="C25" s="11" t="n"/>
      <c r="D25" s="11" t="n"/>
      <c r="E25" s="31" t="n"/>
      <c r="F25" s="32" t="n"/>
      <c r="G25" s="31" t="n"/>
      <c r="H25" s="31" t="n"/>
      <c r="I25" s="32" t="n"/>
      <c r="J25" s="14" t="n"/>
      <c r="K25" s="14" t="n"/>
      <c r="L25" s="15" t="n"/>
      <c r="M25" s="15" t="n"/>
      <c r="N25" s="16" t="n"/>
      <c r="O25" s="16" t="n"/>
      <c r="P25" s="16" t="n"/>
      <c r="Q25" s="17">
        <f>IF(A25="","",IF(E25="","Pendiente de salida",IF(H25="","En préstamo","Devuelto")))</f>
        <v/>
      </c>
      <c r="R25" s="18">
        <f>IF(OR(A25="",G25=""),"",IF(Q25="En préstamo",MAX(0,Parámetros!$B$2-G25),IF(Q25="Devuelto",MAX(0,H25-G25),0)))</f>
        <v/>
      </c>
      <c r="S25" s="18">
        <f>IF(OR(J25="",K25=""),"",K25-J25)</f>
        <v/>
      </c>
      <c r="T25" s="19">
        <f>IF(OR(L25="",M25=""),"",M25-L25)</f>
        <v/>
      </c>
      <c r="U25" s="20">
        <f>IF(A25="","",IF(OR(B25="",C25="",D25="",G25="",J25="",L25="",N25=""),"Completar salida",IF(AND(Q25&lt;&gt;"Devuelto",IFERROR(VLOOKUP(B25,Unidades!$A$2:$F$31,6,FALSE),"No encontrada")&lt;&gt;"Disponible"),"Unidad no asignable",IF(COUNTIFS($B$2:$B$201,B25,$Q$2:$Q$201,"En préstamo")&gt;1,"Unidad duplicada activa",IF(AND(Q25="En préstamo",G25&lt;Parámetros!$B$2),"Devolución vencida",IF(AND(Q25="Devuelto",OR(K25="",M25="",O25="")),"Completar devolución",IF(AND(S25&lt;&gt;"",S25&lt;0),"Revisar kilometraje",IF(AND(S25&lt;&gt;"",S25&gt;Parámetros!$B$4),"Kilometraje alto",""))))))))</f>
        <v/>
      </c>
    </row>
    <row r="26">
      <c r="A26" s="11" t="n"/>
      <c r="B26" s="11" t="n"/>
      <c r="C26" s="11" t="n"/>
      <c r="D26" s="11" t="n"/>
      <c r="E26" s="31" t="n"/>
      <c r="F26" s="32" t="n"/>
      <c r="G26" s="31" t="n"/>
      <c r="H26" s="31" t="n"/>
      <c r="I26" s="32" t="n"/>
      <c r="J26" s="14" t="n"/>
      <c r="K26" s="14" t="n"/>
      <c r="L26" s="15" t="n"/>
      <c r="M26" s="15" t="n"/>
      <c r="N26" s="16" t="n"/>
      <c r="O26" s="16" t="n"/>
      <c r="P26" s="16" t="n"/>
      <c r="Q26" s="17">
        <f>IF(A26="","",IF(E26="","Pendiente de salida",IF(H26="","En préstamo","Devuelto")))</f>
        <v/>
      </c>
      <c r="R26" s="18">
        <f>IF(OR(A26="",G26=""),"",IF(Q26="En préstamo",MAX(0,Parámetros!$B$2-G26),IF(Q26="Devuelto",MAX(0,H26-G26),0)))</f>
        <v/>
      </c>
      <c r="S26" s="18">
        <f>IF(OR(J26="",K26=""),"",K26-J26)</f>
        <v/>
      </c>
      <c r="T26" s="19">
        <f>IF(OR(L26="",M26=""),"",M26-L26)</f>
        <v/>
      </c>
      <c r="U26" s="20">
        <f>IF(A26="","",IF(OR(B26="",C26="",D26="",G26="",J26="",L26="",N26=""),"Completar salida",IF(AND(Q26&lt;&gt;"Devuelto",IFERROR(VLOOKUP(B26,Unidades!$A$2:$F$31,6,FALSE),"No encontrada")&lt;&gt;"Disponible"),"Unidad no asignable",IF(COUNTIFS($B$2:$B$201,B26,$Q$2:$Q$201,"En préstamo")&gt;1,"Unidad duplicada activa",IF(AND(Q26="En préstamo",G26&lt;Parámetros!$B$2),"Devolución vencida",IF(AND(Q26="Devuelto",OR(K26="",M26="",O26="")),"Completar devolución",IF(AND(S26&lt;&gt;"",S26&lt;0),"Revisar kilometraje",IF(AND(S26&lt;&gt;"",S26&gt;Parámetros!$B$4),"Kilometraje alto",""))))))))</f>
        <v/>
      </c>
    </row>
    <row r="27">
      <c r="A27" s="11" t="n"/>
      <c r="B27" s="11" t="n"/>
      <c r="C27" s="11" t="n"/>
      <c r="D27" s="11" t="n"/>
      <c r="E27" s="31" t="n"/>
      <c r="F27" s="32" t="n"/>
      <c r="G27" s="31" t="n"/>
      <c r="H27" s="31" t="n"/>
      <c r="I27" s="32" t="n"/>
      <c r="J27" s="14" t="n"/>
      <c r="K27" s="14" t="n"/>
      <c r="L27" s="15" t="n"/>
      <c r="M27" s="15" t="n"/>
      <c r="N27" s="16" t="n"/>
      <c r="O27" s="16" t="n"/>
      <c r="P27" s="16" t="n"/>
      <c r="Q27" s="17">
        <f>IF(A27="","",IF(E27="","Pendiente de salida",IF(H27="","En préstamo","Devuelto")))</f>
        <v/>
      </c>
      <c r="R27" s="18">
        <f>IF(OR(A27="",G27=""),"",IF(Q27="En préstamo",MAX(0,Parámetros!$B$2-G27),IF(Q27="Devuelto",MAX(0,H27-G27),0)))</f>
        <v/>
      </c>
      <c r="S27" s="18">
        <f>IF(OR(J27="",K27=""),"",K27-J27)</f>
        <v/>
      </c>
      <c r="T27" s="19">
        <f>IF(OR(L27="",M27=""),"",M27-L27)</f>
        <v/>
      </c>
      <c r="U27" s="20">
        <f>IF(A27="","",IF(OR(B27="",C27="",D27="",G27="",J27="",L27="",N27=""),"Completar salida",IF(AND(Q27&lt;&gt;"Devuelto",IFERROR(VLOOKUP(B27,Unidades!$A$2:$F$31,6,FALSE),"No encontrada")&lt;&gt;"Disponible"),"Unidad no asignable",IF(COUNTIFS($B$2:$B$201,B27,$Q$2:$Q$201,"En préstamo")&gt;1,"Unidad duplicada activa",IF(AND(Q27="En préstamo",G27&lt;Parámetros!$B$2),"Devolución vencida",IF(AND(Q27="Devuelto",OR(K27="",M27="",O27="")),"Completar devolución",IF(AND(S27&lt;&gt;"",S27&lt;0),"Revisar kilometraje",IF(AND(S27&lt;&gt;"",S27&gt;Parámetros!$B$4),"Kilometraje alto",""))))))))</f>
        <v/>
      </c>
    </row>
    <row r="28">
      <c r="A28" s="11" t="n"/>
      <c r="B28" s="11" t="n"/>
      <c r="C28" s="11" t="n"/>
      <c r="D28" s="11" t="n"/>
      <c r="E28" s="31" t="n"/>
      <c r="F28" s="32" t="n"/>
      <c r="G28" s="31" t="n"/>
      <c r="H28" s="31" t="n"/>
      <c r="I28" s="32" t="n"/>
      <c r="J28" s="14" t="n"/>
      <c r="K28" s="14" t="n"/>
      <c r="L28" s="15" t="n"/>
      <c r="M28" s="15" t="n"/>
      <c r="N28" s="16" t="n"/>
      <c r="O28" s="16" t="n"/>
      <c r="P28" s="16" t="n"/>
      <c r="Q28" s="17">
        <f>IF(A28="","",IF(E28="","Pendiente de salida",IF(H28="","En préstamo","Devuelto")))</f>
        <v/>
      </c>
      <c r="R28" s="18">
        <f>IF(OR(A28="",G28=""),"",IF(Q28="En préstamo",MAX(0,Parámetros!$B$2-G28),IF(Q28="Devuelto",MAX(0,H28-G28),0)))</f>
        <v/>
      </c>
      <c r="S28" s="18">
        <f>IF(OR(J28="",K28=""),"",K28-J28)</f>
        <v/>
      </c>
      <c r="T28" s="19">
        <f>IF(OR(L28="",M28=""),"",M28-L28)</f>
        <v/>
      </c>
      <c r="U28" s="20">
        <f>IF(A28="","",IF(OR(B28="",C28="",D28="",G28="",J28="",L28="",N28=""),"Completar salida",IF(AND(Q28&lt;&gt;"Devuelto",IFERROR(VLOOKUP(B28,Unidades!$A$2:$F$31,6,FALSE),"No encontrada")&lt;&gt;"Disponible"),"Unidad no asignable",IF(COUNTIFS($B$2:$B$201,B28,$Q$2:$Q$201,"En préstamo")&gt;1,"Unidad duplicada activa",IF(AND(Q28="En préstamo",G28&lt;Parámetros!$B$2),"Devolución vencida",IF(AND(Q28="Devuelto",OR(K28="",M28="",O28="")),"Completar devolución",IF(AND(S28&lt;&gt;"",S28&lt;0),"Revisar kilometraje",IF(AND(S28&lt;&gt;"",S28&gt;Parámetros!$B$4),"Kilometraje alto",""))))))))</f>
        <v/>
      </c>
    </row>
    <row r="29">
      <c r="A29" s="11" t="n"/>
      <c r="B29" s="11" t="n"/>
      <c r="C29" s="11" t="n"/>
      <c r="D29" s="11" t="n"/>
      <c r="E29" s="31" t="n"/>
      <c r="F29" s="32" t="n"/>
      <c r="G29" s="31" t="n"/>
      <c r="H29" s="31" t="n"/>
      <c r="I29" s="32" t="n"/>
      <c r="J29" s="14" t="n"/>
      <c r="K29" s="14" t="n"/>
      <c r="L29" s="15" t="n"/>
      <c r="M29" s="15" t="n"/>
      <c r="N29" s="16" t="n"/>
      <c r="O29" s="16" t="n"/>
      <c r="P29" s="16" t="n"/>
      <c r="Q29" s="17">
        <f>IF(A29="","",IF(E29="","Pendiente de salida",IF(H29="","En préstamo","Devuelto")))</f>
        <v/>
      </c>
      <c r="R29" s="18">
        <f>IF(OR(A29="",G29=""),"",IF(Q29="En préstamo",MAX(0,Parámetros!$B$2-G29),IF(Q29="Devuelto",MAX(0,H29-G29),0)))</f>
        <v/>
      </c>
      <c r="S29" s="18">
        <f>IF(OR(J29="",K29=""),"",K29-J29)</f>
        <v/>
      </c>
      <c r="T29" s="19">
        <f>IF(OR(L29="",M29=""),"",M29-L29)</f>
        <v/>
      </c>
      <c r="U29" s="20">
        <f>IF(A29="","",IF(OR(B29="",C29="",D29="",G29="",J29="",L29="",N29=""),"Completar salida",IF(AND(Q29&lt;&gt;"Devuelto",IFERROR(VLOOKUP(B29,Unidades!$A$2:$F$31,6,FALSE),"No encontrada")&lt;&gt;"Disponible"),"Unidad no asignable",IF(COUNTIFS($B$2:$B$201,B29,$Q$2:$Q$201,"En préstamo")&gt;1,"Unidad duplicada activa",IF(AND(Q29="En préstamo",G29&lt;Parámetros!$B$2),"Devolución vencida",IF(AND(Q29="Devuelto",OR(K29="",M29="",O29="")),"Completar devolución",IF(AND(S29&lt;&gt;"",S29&lt;0),"Revisar kilometraje",IF(AND(S29&lt;&gt;"",S29&gt;Parámetros!$B$4),"Kilometraje alto",""))))))))</f>
        <v/>
      </c>
    </row>
    <row r="30">
      <c r="A30" s="11" t="n"/>
      <c r="B30" s="11" t="n"/>
      <c r="C30" s="11" t="n"/>
      <c r="D30" s="11" t="n"/>
      <c r="E30" s="31" t="n"/>
      <c r="F30" s="32" t="n"/>
      <c r="G30" s="31" t="n"/>
      <c r="H30" s="31" t="n"/>
      <c r="I30" s="32" t="n"/>
      <c r="J30" s="14" t="n"/>
      <c r="K30" s="14" t="n"/>
      <c r="L30" s="15" t="n"/>
      <c r="M30" s="15" t="n"/>
      <c r="N30" s="16" t="n"/>
      <c r="O30" s="16" t="n"/>
      <c r="P30" s="16" t="n"/>
      <c r="Q30" s="17">
        <f>IF(A30="","",IF(E30="","Pendiente de salida",IF(H30="","En préstamo","Devuelto")))</f>
        <v/>
      </c>
      <c r="R30" s="18">
        <f>IF(OR(A30="",G30=""),"",IF(Q30="En préstamo",MAX(0,Parámetros!$B$2-G30),IF(Q30="Devuelto",MAX(0,H30-G30),0)))</f>
        <v/>
      </c>
      <c r="S30" s="18">
        <f>IF(OR(J30="",K30=""),"",K30-J30)</f>
        <v/>
      </c>
      <c r="T30" s="19">
        <f>IF(OR(L30="",M30=""),"",M30-L30)</f>
        <v/>
      </c>
      <c r="U30" s="20">
        <f>IF(A30="","",IF(OR(B30="",C30="",D30="",G30="",J30="",L30="",N30=""),"Completar salida",IF(AND(Q30&lt;&gt;"Devuelto",IFERROR(VLOOKUP(B30,Unidades!$A$2:$F$31,6,FALSE),"No encontrada")&lt;&gt;"Disponible"),"Unidad no asignable",IF(COUNTIFS($B$2:$B$201,B30,$Q$2:$Q$201,"En préstamo")&gt;1,"Unidad duplicada activa",IF(AND(Q30="En préstamo",G30&lt;Parámetros!$B$2),"Devolución vencida",IF(AND(Q30="Devuelto",OR(K30="",M30="",O30="")),"Completar devolución",IF(AND(S30&lt;&gt;"",S30&lt;0),"Revisar kilometraje",IF(AND(S30&lt;&gt;"",S30&gt;Parámetros!$B$4),"Kilometraje alto",""))))))))</f>
        <v/>
      </c>
    </row>
    <row r="31">
      <c r="A31" s="11" t="n"/>
      <c r="B31" s="11" t="n"/>
      <c r="C31" s="11" t="n"/>
      <c r="D31" s="11" t="n"/>
      <c r="E31" s="31" t="n"/>
      <c r="F31" s="32" t="n"/>
      <c r="G31" s="31" t="n"/>
      <c r="H31" s="31" t="n"/>
      <c r="I31" s="32" t="n"/>
      <c r="J31" s="14" t="n"/>
      <c r="K31" s="14" t="n"/>
      <c r="L31" s="15" t="n"/>
      <c r="M31" s="15" t="n"/>
      <c r="N31" s="16" t="n"/>
      <c r="O31" s="16" t="n"/>
      <c r="P31" s="16" t="n"/>
      <c r="Q31" s="17">
        <f>IF(A31="","",IF(E31="","Pendiente de salida",IF(H31="","En préstamo","Devuelto")))</f>
        <v/>
      </c>
      <c r="R31" s="18">
        <f>IF(OR(A31="",G31=""),"",IF(Q31="En préstamo",MAX(0,Parámetros!$B$2-G31),IF(Q31="Devuelto",MAX(0,H31-G31),0)))</f>
        <v/>
      </c>
      <c r="S31" s="18">
        <f>IF(OR(J31="",K31=""),"",K31-J31)</f>
        <v/>
      </c>
      <c r="T31" s="19">
        <f>IF(OR(L31="",M31=""),"",M31-L31)</f>
        <v/>
      </c>
      <c r="U31" s="20">
        <f>IF(A31="","",IF(OR(B31="",C31="",D31="",G31="",J31="",L31="",N31=""),"Completar salida",IF(AND(Q31&lt;&gt;"Devuelto",IFERROR(VLOOKUP(B31,Unidades!$A$2:$F$31,6,FALSE),"No encontrada")&lt;&gt;"Disponible"),"Unidad no asignable",IF(COUNTIFS($B$2:$B$201,B31,$Q$2:$Q$201,"En préstamo")&gt;1,"Unidad duplicada activa",IF(AND(Q31="En préstamo",G31&lt;Parámetros!$B$2),"Devolución vencida",IF(AND(Q31="Devuelto",OR(K31="",M31="",O31="")),"Completar devolución",IF(AND(S31&lt;&gt;"",S31&lt;0),"Revisar kilometraje",IF(AND(S31&lt;&gt;"",S31&gt;Parámetros!$B$4),"Kilometraje alto",""))))))))</f>
        <v/>
      </c>
    </row>
    <row r="32">
      <c r="A32" s="11" t="n"/>
      <c r="B32" s="11" t="n"/>
      <c r="C32" s="11" t="n"/>
      <c r="D32" s="11" t="n"/>
      <c r="E32" s="31" t="n"/>
      <c r="F32" s="32" t="n"/>
      <c r="G32" s="31" t="n"/>
      <c r="H32" s="31" t="n"/>
      <c r="I32" s="32" t="n"/>
      <c r="J32" s="14" t="n"/>
      <c r="K32" s="14" t="n"/>
      <c r="L32" s="15" t="n"/>
      <c r="M32" s="15" t="n"/>
      <c r="N32" s="16" t="n"/>
      <c r="O32" s="16" t="n"/>
      <c r="P32" s="16" t="n"/>
      <c r="Q32" s="17">
        <f>IF(A32="","",IF(E32="","Pendiente de salida",IF(H32="","En préstamo","Devuelto")))</f>
        <v/>
      </c>
      <c r="R32" s="18">
        <f>IF(OR(A32="",G32=""),"",IF(Q32="En préstamo",MAX(0,Parámetros!$B$2-G32),IF(Q32="Devuelto",MAX(0,H32-G32),0)))</f>
        <v/>
      </c>
      <c r="S32" s="18">
        <f>IF(OR(J32="",K32=""),"",K32-J32)</f>
        <v/>
      </c>
      <c r="T32" s="19">
        <f>IF(OR(L32="",M32=""),"",M32-L32)</f>
        <v/>
      </c>
      <c r="U32" s="20">
        <f>IF(A32="","",IF(OR(B32="",C32="",D32="",G32="",J32="",L32="",N32=""),"Completar salida",IF(AND(Q32&lt;&gt;"Devuelto",IFERROR(VLOOKUP(B32,Unidades!$A$2:$F$31,6,FALSE),"No encontrada")&lt;&gt;"Disponible"),"Unidad no asignable",IF(COUNTIFS($B$2:$B$201,B32,$Q$2:$Q$201,"En préstamo")&gt;1,"Unidad duplicada activa",IF(AND(Q32="En préstamo",G32&lt;Parámetros!$B$2),"Devolución vencida",IF(AND(Q32="Devuelto",OR(K32="",M32="",O32="")),"Completar devolución",IF(AND(S32&lt;&gt;"",S32&lt;0),"Revisar kilometraje",IF(AND(S32&lt;&gt;"",S32&gt;Parámetros!$B$4),"Kilometraje alto",""))))))))</f>
        <v/>
      </c>
    </row>
    <row r="33">
      <c r="A33" s="11" t="n"/>
      <c r="B33" s="11" t="n"/>
      <c r="C33" s="11" t="n"/>
      <c r="D33" s="11" t="n"/>
      <c r="E33" s="31" t="n"/>
      <c r="F33" s="32" t="n"/>
      <c r="G33" s="31" t="n"/>
      <c r="H33" s="31" t="n"/>
      <c r="I33" s="32" t="n"/>
      <c r="J33" s="14" t="n"/>
      <c r="K33" s="14" t="n"/>
      <c r="L33" s="15" t="n"/>
      <c r="M33" s="15" t="n"/>
      <c r="N33" s="16" t="n"/>
      <c r="O33" s="16" t="n"/>
      <c r="P33" s="16" t="n"/>
      <c r="Q33" s="17">
        <f>IF(A33="","",IF(E33="","Pendiente de salida",IF(H33="","En préstamo","Devuelto")))</f>
        <v/>
      </c>
      <c r="R33" s="18">
        <f>IF(OR(A33="",G33=""),"",IF(Q33="En préstamo",MAX(0,Parámetros!$B$2-G33),IF(Q33="Devuelto",MAX(0,H33-G33),0)))</f>
        <v/>
      </c>
      <c r="S33" s="18">
        <f>IF(OR(J33="",K33=""),"",K33-J33)</f>
        <v/>
      </c>
      <c r="T33" s="19">
        <f>IF(OR(L33="",M33=""),"",M33-L33)</f>
        <v/>
      </c>
      <c r="U33" s="20">
        <f>IF(A33="","",IF(OR(B33="",C33="",D33="",G33="",J33="",L33="",N33=""),"Completar salida",IF(AND(Q33&lt;&gt;"Devuelto",IFERROR(VLOOKUP(B33,Unidades!$A$2:$F$31,6,FALSE),"No encontrada")&lt;&gt;"Disponible"),"Unidad no asignable",IF(COUNTIFS($B$2:$B$201,B33,$Q$2:$Q$201,"En préstamo")&gt;1,"Unidad duplicada activa",IF(AND(Q33="En préstamo",G33&lt;Parámetros!$B$2),"Devolución vencida",IF(AND(Q33="Devuelto",OR(K33="",M33="",O33="")),"Completar devolución",IF(AND(S33&lt;&gt;"",S33&lt;0),"Revisar kilometraje",IF(AND(S33&lt;&gt;"",S33&gt;Parámetros!$B$4),"Kilometraje alto",""))))))))</f>
        <v/>
      </c>
    </row>
    <row r="34">
      <c r="A34" s="11" t="n"/>
      <c r="B34" s="11" t="n"/>
      <c r="C34" s="11" t="n"/>
      <c r="D34" s="11" t="n"/>
      <c r="E34" s="31" t="n"/>
      <c r="F34" s="32" t="n"/>
      <c r="G34" s="31" t="n"/>
      <c r="H34" s="31" t="n"/>
      <c r="I34" s="32" t="n"/>
      <c r="J34" s="14" t="n"/>
      <c r="K34" s="14" t="n"/>
      <c r="L34" s="15" t="n"/>
      <c r="M34" s="15" t="n"/>
      <c r="N34" s="16" t="n"/>
      <c r="O34" s="16" t="n"/>
      <c r="P34" s="16" t="n"/>
      <c r="Q34" s="17">
        <f>IF(A34="","",IF(E34="","Pendiente de salida",IF(H34="","En préstamo","Devuelto")))</f>
        <v/>
      </c>
      <c r="R34" s="18">
        <f>IF(OR(A34="",G34=""),"",IF(Q34="En préstamo",MAX(0,Parámetros!$B$2-G34),IF(Q34="Devuelto",MAX(0,H34-G34),0)))</f>
        <v/>
      </c>
      <c r="S34" s="18">
        <f>IF(OR(J34="",K34=""),"",K34-J34)</f>
        <v/>
      </c>
      <c r="T34" s="19">
        <f>IF(OR(L34="",M34=""),"",M34-L34)</f>
        <v/>
      </c>
      <c r="U34" s="20">
        <f>IF(A34="","",IF(OR(B34="",C34="",D34="",G34="",J34="",L34="",N34=""),"Completar salida",IF(AND(Q34&lt;&gt;"Devuelto",IFERROR(VLOOKUP(B34,Unidades!$A$2:$F$31,6,FALSE),"No encontrada")&lt;&gt;"Disponible"),"Unidad no asignable",IF(COUNTIFS($B$2:$B$201,B34,$Q$2:$Q$201,"En préstamo")&gt;1,"Unidad duplicada activa",IF(AND(Q34="En préstamo",G34&lt;Parámetros!$B$2),"Devolución vencida",IF(AND(Q34="Devuelto",OR(K34="",M34="",O34="")),"Completar devolución",IF(AND(S34&lt;&gt;"",S34&lt;0),"Revisar kilometraje",IF(AND(S34&lt;&gt;"",S34&gt;Parámetros!$B$4),"Kilometraje alto",""))))))))</f>
        <v/>
      </c>
    </row>
    <row r="35">
      <c r="A35" s="11" t="n"/>
      <c r="B35" s="11" t="n"/>
      <c r="C35" s="11" t="n"/>
      <c r="D35" s="11" t="n"/>
      <c r="E35" s="31" t="n"/>
      <c r="F35" s="32" t="n"/>
      <c r="G35" s="31" t="n"/>
      <c r="H35" s="31" t="n"/>
      <c r="I35" s="32" t="n"/>
      <c r="J35" s="14" t="n"/>
      <c r="K35" s="14" t="n"/>
      <c r="L35" s="15" t="n"/>
      <c r="M35" s="15" t="n"/>
      <c r="N35" s="16" t="n"/>
      <c r="O35" s="16" t="n"/>
      <c r="P35" s="16" t="n"/>
      <c r="Q35" s="17">
        <f>IF(A35="","",IF(E35="","Pendiente de salida",IF(H35="","En préstamo","Devuelto")))</f>
        <v/>
      </c>
      <c r="R35" s="18">
        <f>IF(OR(A35="",G35=""),"",IF(Q35="En préstamo",MAX(0,Parámetros!$B$2-G35),IF(Q35="Devuelto",MAX(0,H35-G35),0)))</f>
        <v/>
      </c>
      <c r="S35" s="18">
        <f>IF(OR(J35="",K35=""),"",K35-J35)</f>
        <v/>
      </c>
      <c r="T35" s="19">
        <f>IF(OR(L35="",M35=""),"",M35-L35)</f>
        <v/>
      </c>
      <c r="U35" s="20">
        <f>IF(A35="","",IF(OR(B35="",C35="",D35="",G35="",J35="",L35="",N35=""),"Completar salida",IF(AND(Q35&lt;&gt;"Devuelto",IFERROR(VLOOKUP(B35,Unidades!$A$2:$F$31,6,FALSE),"No encontrada")&lt;&gt;"Disponible"),"Unidad no asignable",IF(COUNTIFS($B$2:$B$201,B35,$Q$2:$Q$201,"En préstamo")&gt;1,"Unidad duplicada activa",IF(AND(Q35="En préstamo",G35&lt;Parámetros!$B$2),"Devolución vencida",IF(AND(Q35="Devuelto",OR(K35="",M35="",O35="")),"Completar devolución",IF(AND(S35&lt;&gt;"",S35&lt;0),"Revisar kilometraje",IF(AND(S35&lt;&gt;"",S35&gt;Parámetros!$B$4),"Kilometraje alto",""))))))))</f>
        <v/>
      </c>
    </row>
    <row r="36">
      <c r="A36" s="11" t="n"/>
      <c r="B36" s="11" t="n"/>
      <c r="C36" s="11" t="n"/>
      <c r="D36" s="11" t="n"/>
      <c r="E36" s="31" t="n"/>
      <c r="F36" s="32" t="n"/>
      <c r="G36" s="31" t="n"/>
      <c r="H36" s="31" t="n"/>
      <c r="I36" s="32" t="n"/>
      <c r="J36" s="14" t="n"/>
      <c r="K36" s="14" t="n"/>
      <c r="L36" s="15" t="n"/>
      <c r="M36" s="15" t="n"/>
      <c r="N36" s="16" t="n"/>
      <c r="O36" s="16" t="n"/>
      <c r="P36" s="16" t="n"/>
      <c r="Q36" s="17">
        <f>IF(A36="","",IF(E36="","Pendiente de salida",IF(H36="","En préstamo","Devuelto")))</f>
        <v/>
      </c>
      <c r="R36" s="18">
        <f>IF(OR(A36="",G36=""),"",IF(Q36="En préstamo",MAX(0,Parámetros!$B$2-G36),IF(Q36="Devuelto",MAX(0,H36-G36),0)))</f>
        <v/>
      </c>
      <c r="S36" s="18">
        <f>IF(OR(J36="",K36=""),"",K36-J36)</f>
        <v/>
      </c>
      <c r="T36" s="19">
        <f>IF(OR(L36="",M36=""),"",M36-L36)</f>
        <v/>
      </c>
      <c r="U36" s="20">
        <f>IF(A36="","",IF(OR(B36="",C36="",D36="",G36="",J36="",L36="",N36=""),"Completar salida",IF(AND(Q36&lt;&gt;"Devuelto",IFERROR(VLOOKUP(B36,Unidades!$A$2:$F$31,6,FALSE),"No encontrada")&lt;&gt;"Disponible"),"Unidad no asignable",IF(COUNTIFS($B$2:$B$201,B36,$Q$2:$Q$201,"En préstamo")&gt;1,"Unidad duplicada activa",IF(AND(Q36="En préstamo",G36&lt;Parámetros!$B$2),"Devolución vencida",IF(AND(Q36="Devuelto",OR(K36="",M36="",O36="")),"Completar devolución",IF(AND(S36&lt;&gt;"",S36&lt;0),"Revisar kilometraje",IF(AND(S36&lt;&gt;"",S36&gt;Parámetros!$B$4),"Kilometraje alto",""))))))))</f>
        <v/>
      </c>
    </row>
    <row r="37">
      <c r="A37" s="11" t="n"/>
      <c r="B37" s="11" t="n"/>
      <c r="C37" s="11" t="n"/>
      <c r="D37" s="11" t="n"/>
      <c r="E37" s="31" t="n"/>
      <c r="F37" s="32" t="n"/>
      <c r="G37" s="31" t="n"/>
      <c r="H37" s="31" t="n"/>
      <c r="I37" s="32" t="n"/>
      <c r="J37" s="14" t="n"/>
      <c r="K37" s="14" t="n"/>
      <c r="L37" s="15" t="n"/>
      <c r="M37" s="15" t="n"/>
      <c r="N37" s="16" t="n"/>
      <c r="O37" s="16" t="n"/>
      <c r="P37" s="16" t="n"/>
      <c r="Q37" s="17">
        <f>IF(A37="","",IF(E37="","Pendiente de salida",IF(H37="","En préstamo","Devuelto")))</f>
        <v/>
      </c>
      <c r="R37" s="18">
        <f>IF(OR(A37="",G37=""),"",IF(Q37="En préstamo",MAX(0,Parámetros!$B$2-G37),IF(Q37="Devuelto",MAX(0,H37-G37),0)))</f>
        <v/>
      </c>
      <c r="S37" s="18">
        <f>IF(OR(J37="",K37=""),"",K37-J37)</f>
        <v/>
      </c>
      <c r="T37" s="19">
        <f>IF(OR(L37="",M37=""),"",M37-L37)</f>
        <v/>
      </c>
      <c r="U37" s="20">
        <f>IF(A37="","",IF(OR(B37="",C37="",D37="",G37="",J37="",L37="",N37=""),"Completar salida",IF(AND(Q37&lt;&gt;"Devuelto",IFERROR(VLOOKUP(B37,Unidades!$A$2:$F$31,6,FALSE),"No encontrada")&lt;&gt;"Disponible"),"Unidad no asignable",IF(COUNTIFS($B$2:$B$201,B37,$Q$2:$Q$201,"En préstamo")&gt;1,"Unidad duplicada activa",IF(AND(Q37="En préstamo",G37&lt;Parámetros!$B$2),"Devolución vencida",IF(AND(Q37="Devuelto",OR(K37="",M37="",O37="")),"Completar devolución",IF(AND(S37&lt;&gt;"",S37&lt;0),"Revisar kilometraje",IF(AND(S37&lt;&gt;"",S37&gt;Parámetros!$B$4),"Kilometraje alto",""))))))))</f>
        <v/>
      </c>
    </row>
    <row r="38">
      <c r="A38" s="11" t="n"/>
      <c r="B38" s="11" t="n"/>
      <c r="C38" s="11" t="n"/>
      <c r="D38" s="11" t="n"/>
      <c r="E38" s="31" t="n"/>
      <c r="F38" s="32" t="n"/>
      <c r="G38" s="31" t="n"/>
      <c r="H38" s="31" t="n"/>
      <c r="I38" s="32" t="n"/>
      <c r="J38" s="14" t="n"/>
      <c r="K38" s="14" t="n"/>
      <c r="L38" s="15" t="n"/>
      <c r="M38" s="15" t="n"/>
      <c r="N38" s="16" t="n"/>
      <c r="O38" s="16" t="n"/>
      <c r="P38" s="16" t="n"/>
      <c r="Q38" s="17">
        <f>IF(A38="","",IF(E38="","Pendiente de salida",IF(H38="","En préstamo","Devuelto")))</f>
        <v/>
      </c>
      <c r="R38" s="18">
        <f>IF(OR(A38="",G38=""),"",IF(Q38="En préstamo",MAX(0,Parámetros!$B$2-G38),IF(Q38="Devuelto",MAX(0,H38-G38),0)))</f>
        <v/>
      </c>
      <c r="S38" s="18">
        <f>IF(OR(J38="",K38=""),"",K38-J38)</f>
        <v/>
      </c>
      <c r="T38" s="19">
        <f>IF(OR(L38="",M38=""),"",M38-L38)</f>
        <v/>
      </c>
      <c r="U38" s="20">
        <f>IF(A38="","",IF(OR(B38="",C38="",D38="",G38="",J38="",L38="",N38=""),"Completar salida",IF(AND(Q38&lt;&gt;"Devuelto",IFERROR(VLOOKUP(B38,Unidades!$A$2:$F$31,6,FALSE),"No encontrada")&lt;&gt;"Disponible"),"Unidad no asignable",IF(COUNTIFS($B$2:$B$201,B38,$Q$2:$Q$201,"En préstamo")&gt;1,"Unidad duplicada activa",IF(AND(Q38="En préstamo",G38&lt;Parámetros!$B$2),"Devolución vencida",IF(AND(Q38="Devuelto",OR(K38="",M38="",O38="")),"Completar devolución",IF(AND(S38&lt;&gt;"",S38&lt;0),"Revisar kilometraje",IF(AND(S38&lt;&gt;"",S38&gt;Parámetros!$B$4),"Kilometraje alto",""))))))))</f>
        <v/>
      </c>
    </row>
    <row r="39">
      <c r="A39" s="11" t="n"/>
      <c r="B39" s="11" t="n"/>
      <c r="C39" s="11" t="n"/>
      <c r="D39" s="11" t="n"/>
      <c r="E39" s="31" t="n"/>
      <c r="F39" s="32" t="n"/>
      <c r="G39" s="31" t="n"/>
      <c r="H39" s="31" t="n"/>
      <c r="I39" s="32" t="n"/>
      <c r="J39" s="14" t="n"/>
      <c r="K39" s="14" t="n"/>
      <c r="L39" s="15" t="n"/>
      <c r="M39" s="15" t="n"/>
      <c r="N39" s="16" t="n"/>
      <c r="O39" s="16" t="n"/>
      <c r="P39" s="16" t="n"/>
      <c r="Q39" s="17">
        <f>IF(A39="","",IF(E39="","Pendiente de salida",IF(H39="","En préstamo","Devuelto")))</f>
        <v/>
      </c>
      <c r="R39" s="18">
        <f>IF(OR(A39="",G39=""),"",IF(Q39="En préstamo",MAX(0,Parámetros!$B$2-G39),IF(Q39="Devuelto",MAX(0,H39-G39),0)))</f>
        <v/>
      </c>
      <c r="S39" s="18">
        <f>IF(OR(J39="",K39=""),"",K39-J39)</f>
        <v/>
      </c>
      <c r="T39" s="19">
        <f>IF(OR(L39="",M39=""),"",M39-L39)</f>
        <v/>
      </c>
      <c r="U39" s="20">
        <f>IF(A39="","",IF(OR(B39="",C39="",D39="",G39="",J39="",L39="",N39=""),"Completar salida",IF(AND(Q39&lt;&gt;"Devuelto",IFERROR(VLOOKUP(B39,Unidades!$A$2:$F$31,6,FALSE),"No encontrada")&lt;&gt;"Disponible"),"Unidad no asignable",IF(COUNTIFS($B$2:$B$201,B39,$Q$2:$Q$201,"En préstamo")&gt;1,"Unidad duplicada activa",IF(AND(Q39="En préstamo",G39&lt;Parámetros!$B$2),"Devolución vencida",IF(AND(Q39="Devuelto",OR(K39="",M39="",O39="")),"Completar devolución",IF(AND(S39&lt;&gt;"",S39&lt;0),"Revisar kilometraje",IF(AND(S39&lt;&gt;"",S39&gt;Parámetros!$B$4),"Kilometraje alto",""))))))))</f>
        <v/>
      </c>
    </row>
    <row r="40">
      <c r="A40" s="11" t="n"/>
      <c r="B40" s="11" t="n"/>
      <c r="C40" s="11" t="n"/>
      <c r="D40" s="11" t="n"/>
      <c r="E40" s="31" t="n"/>
      <c r="F40" s="32" t="n"/>
      <c r="G40" s="31" t="n"/>
      <c r="H40" s="31" t="n"/>
      <c r="I40" s="32" t="n"/>
      <c r="J40" s="14" t="n"/>
      <c r="K40" s="14" t="n"/>
      <c r="L40" s="15" t="n"/>
      <c r="M40" s="15" t="n"/>
      <c r="N40" s="16" t="n"/>
      <c r="O40" s="16" t="n"/>
      <c r="P40" s="16" t="n"/>
      <c r="Q40" s="17">
        <f>IF(A40="","",IF(E40="","Pendiente de salida",IF(H40="","En préstamo","Devuelto")))</f>
        <v/>
      </c>
      <c r="R40" s="18">
        <f>IF(OR(A40="",G40=""),"",IF(Q40="En préstamo",MAX(0,Parámetros!$B$2-G40),IF(Q40="Devuelto",MAX(0,H40-G40),0)))</f>
        <v/>
      </c>
      <c r="S40" s="18">
        <f>IF(OR(J40="",K40=""),"",K40-J40)</f>
        <v/>
      </c>
      <c r="T40" s="19">
        <f>IF(OR(L40="",M40=""),"",M40-L40)</f>
        <v/>
      </c>
      <c r="U40" s="20">
        <f>IF(A40="","",IF(OR(B40="",C40="",D40="",G40="",J40="",L40="",N40=""),"Completar salida",IF(AND(Q40&lt;&gt;"Devuelto",IFERROR(VLOOKUP(B40,Unidades!$A$2:$F$31,6,FALSE),"No encontrada")&lt;&gt;"Disponible"),"Unidad no asignable",IF(COUNTIFS($B$2:$B$201,B40,$Q$2:$Q$201,"En préstamo")&gt;1,"Unidad duplicada activa",IF(AND(Q40="En préstamo",G40&lt;Parámetros!$B$2),"Devolución vencida",IF(AND(Q40="Devuelto",OR(K40="",M40="",O40="")),"Completar devolución",IF(AND(S40&lt;&gt;"",S40&lt;0),"Revisar kilometraje",IF(AND(S40&lt;&gt;"",S40&gt;Parámetros!$B$4),"Kilometraje alto",""))))))))</f>
        <v/>
      </c>
    </row>
    <row r="41">
      <c r="A41" s="11" t="n"/>
      <c r="B41" s="11" t="n"/>
      <c r="C41" s="11" t="n"/>
      <c r="D41" s="11" t="n"/>
      <c r="E41" s="31" t="n"/>
      <c r="F41" s="32" t="n"/>
      <c r="G41" s="31" t="n"/>
      <c r="H41" s="31" t="n"/>
      <c r="I41" s="32" t="n"/>
      <c r="J41" s="14" t="n"/>
      <c r="K41" s="14" t="n"/>
      <c r="L41" s="15" t="n"/>
      <c r="M41" s="15" t="n"/>
      <c r="N41" s="16" t="n"/>
      <c r="O41" s="16" t="n"/>
      <c r="P41" s="16" t="n"/>
      <c r="Q41" s="17">
        <f>IF(A41="","",IF(E41="","Pendiente de salida",IF(H41="","En préstamo","Devuelto")))</f>
        <v/>
      </c>
      <c r="R41" s="18">
        <f>IF(OR(A41="",G41=""),"",IF(Q41="En préstamo",MAX(0,Parámetros!$B$2-G41),IF(Q41="Devuelto",MAX(0,H41-G41),0)))</f>
        <v/>
      </c>
      <c r="S41" s="18">
        <f>IF(OR(J41="",K41=""),"",K41-J41)</f>
        <v/>
      </c>
      <c r="T41" s="19">
        <f>IF(OR(L41="",M41=""),"",M41-L41)</f>
        <v/>
      </c>
      <c r="U41" s="20">
        <f>IF(A41="","",IF(OR(B41="",C41="",D41="",G41="",J41="",L41="",N41=""),"Completar salida",IF(AND(Q41&lt;&gt;"Devuelto",IFERROR(VLOOKUP(B41,Unidades!$A$2:$F$31,6,FALSE),"No encontrada")&lt;&gt;"Disponible"),"Unidad no asignable",IF(COUNTIFS($B$2:$B$201,B41,$Q$2:$Q$201,"En préstamo")&gt;1,"Unidad duplicada activa",IF(AND(Q41="En préstamo",G41&lt;Parámetros!$B$2),"Devolución vencida",IF(AND(Q41="Devuelto",OR(K41="",M41="",O41="")),"Completar devolución",IF(AND(S41&lt;&gt;"",S41&lt;0),"Revisar kilometraje",IF(AND(S41&lt;&gt;"",S41&gt;Parámetros!$B$4),"Kilometraje alto",""))))))))</f>
        <v/>
      </c>
    </row>
    <row r="42">
      <c r="A42" s="11" t="n"/>
      <c r="B42" s="11" t="n"/>
      <c r="C42" s="11" t="n"/>
      <c r="D42" s="11" t="n"/>
      <c r="E42" s="31" t="n"/>
      <c r="F42" s="32" t="n"/>
      <c r="G42" s="31" t="n"/>
      <c r="H42" s="31" t="n"/>
      <c r="I42" s="32" t="n"/>
      <c r="J42" s="14" t="n"/>
      <c r="K42" s="14" t="n"/>
      <c r="L42" s="15" t="n"/>
      <c r="M42" s="15" t="n"/>
      <c r="N42" s="16" t="n"/>
      <c r="O42" s="16" t="n"/>
      <c r="P42" s="16" t="n"/>
      <c r="Q42" s="17">
        <f>IF(A42="","",IF(E42="","Pendiente de salida",IF(H42="","En préstamo","Devuelto")))</f>
        <v/>
      </c>
      <c r="R42" s="18">
        <f>IF(OR(A42="",G42=""),"",IF(Q42="En préstamo",MAX(0,Parámetros!$B$2-G42),IF(Q42="Devuelto",MAX(0,H42-G42),0)))</f>
        <v/>
      </c>
      <c r="S42" s="18">
        <f>IF(OR(J42="",K42=""),"",K42-J42)</f>
        <v/>
      </c>
      <c r="T42" s="19">
        <f>IF(OR(L42="",M42=""),"",M42-L42)</f>
        <v/>
      </c>
      <c r="U42" s="20">
        <f>IF(A42="","",IF(OR(B42="",C42="",D42="",G42="",J42="",L42="",N42=""),"Completar salida",IF(AND(Q42&lt;&gt;"Devuelto",IFERROR(VLOOKUP(B42,Unidades!$A$2:$F$31,6,FALSE),"No encontrada")&lt;&gt;"Disponible"),"Unidad no asignable",IF(COUNTIFS($B$2:$B$201,B42,$Q$2:$Q$201,"En préstamo")&gt;1,"Unidad duplicada activa",IF(AND(Q42="En préstamo",G42&lt;Parámetros!$B$2),"Devolución vencida",IF(AND(Q42="Devuelto",OR(K42="",M42="",O42="")),"Completar devolución",IF(AND(S42&lt;&gt;"",S42&lt;0),"Revisar kilometraje",IF(AND(S42&lt;&gt;"",S42&gt;Parámetros!$B$4),"Kilometraje alto",""))))))))</f>
        <v/>
      </c>
    </row>
    <row r="43">
      <c r="A43" s="11" t="n"/>
      <c r="B43" s="11" t="n"/>
      <c r="C43" s="11" t="n"/>
      <c r="D43" s="11" t="n"/>
      <c r="E43" s="31" t="n"/>
      <c r="F43" s="32" t="n"/>
      <c r="G43" s="31" t="n"/>
      <c r="H43" s="31" t="n"/>
      <c r="I43" s="32" t="n"/>
      <c r="J43" s="14" t="n"/>
      <c r="K43" s="14" t="n"/>
      <c r="L43" s="15" t="n"/>
      <c r="M43" s="15" t="n"/>
      <c r="N43" s="16" t="n"/>
      <c r="O43" s="16" t="n"/>
      <c r="P43" s="16" t="n"/>
      <c r="Q43" s="17">
        <f>IF(A43="","",IF(E43="","Pendiente de salida",IF(H43="","En préstamo","Devuelto")))</f>
        <v/>
      </c>
      <c r="R43" s="18">
        <f>IF(OR(A43="",G43=""),"",IF(Q43="En préstamo",MAX(0,Parámetros!$B$2-G43),IF(Q43="Devuelto",MAX(0,H43-G43),0)))</f>
        <v/>
      </c>
      <c r="S43" s="18">
        <f>IF(OR(J43="",K43=""),"",K43-J43)</f>
        <v/>
      </c>
      <c r="T43" s="19">
        <f>IF(OR(L43="",M43=""),"",M43-L43)</f>
        <v/>
      </c>
      <c r="U43" s="20">
        <f>IF(A43="","",IF(OR(B43="",C43="",D43="",G43="",J43="",L43="",N43=""),"Completar salida",IF(AND(Q43&lt;&gt;"Devuelto",IFERROR(VLOOKUP(B43,Unidades!$A$2:$F$31,6,FALSE),"No encontrada")&lt;&gt;"Disponible"),"Unidad no asignable",IF(COUNTIFS($B$2:$B$201,B43,$Q$2:$Q$201,"En préstamo")&gt;1,"Unidad duplicada activa",IF(AND(Q43="En préstamo",G43&lt;Parámetros!$B$2),"Devolución vencida",IF(AND(Q43="Devuelto",OR(K43="",M43="",O43="")),"Completar devolución",IF(AND(S43&lt;&gt;"",S43&lt;0),"Revisar kilometraje",IF(AND(S43&lt;&gt;"",S43&gt;Parámetros!$B$4),"Kilometraje alto",""))))))))</f>
        <v/>
      </c>
    </row>
    <row r="44">
      <c r="A44" s="11" t="n"/>
      <c r="B44" s="11" t="n"/>
      <c r="C44" s="11" t="n"/>
      <c r="D44" s="11" t="n"/>
      <c r="E44" s="31" t="n"/>
      <c r="F44" s="32" t="n"/>
      <c r="G44" s="31" t="n"/>
      <c r="H44" s="31" t="n"/>
      <c r="I44" s="32" t="n"/>
      <c r="J44" s="14" t="n"/>
      <c r="K44" s="14" t="n"/>
      <c r="L44" s="15" t="n"/>
      <c r="M44" s="15" t="n"/>
      <c r="N44" s="16" t="n"/>
      <c r="O44" s="16" t="n"/>
      <c r="P44" s="16" t="n"/>
      <c r="Q44" s="17">
        <f>IF(A44="","",IF(E44="","Pendiente de salida",IF(H44="","En préstamo","Devuelto")))</f>
        <v/>
      </c>
      <c r="R44" s="18">
        <f>IF(OR(A44="",G44=""),"",IF(Q44="En préstamo",MAX(0,Parámetros!$B$2-G44),IF(Q44="Devuelto",MAX(0,H44-G44),0)))</f>
        <v/>
      </c>
      <c r="S44" s="18">
        <f>IF(OR(J44="",K44=""),"",K44-J44)</f>
        <v/>
      </c>
      <c r="T44" s="19">
        <f>IF(OR(L44="",M44=""),"",M44-L44)</f>
        <v/>
      </c>
      <c r="U44" s="20">
        <f>IF(A44="","",IF(OR(B44="",C44="",D44="",G44="",J44="",L44="",N44=""),"Completar salida",IF(AND(Q44&lt;&gt;"Devuelto",IFERROR(VLOOKUP(B44,Unidades!$A$2:$F$31,6,FALSE),"No encontrada")&lt;&gt;"Disponible"),"Unidad no asignable",IF(COUNTIFS($B$2:$B$201,B44,$Q$2:$Q$201,"En préstamo")&gt;1,"Unidad duplicada activa",IF(AND(Q44="En préstamo",G44&lt;Parámetros!$B$2),"Devolución vencida",IF(AND(Q44="Devuelto",OR(K44="",M44="",O44="")),"Completar devolución",IF(AND(S44&lt;&gt;"",S44&lt;0),"Revisar kilometraje",IF(AND(S44&lt;&gt;"",S44&gt;Parámetros!$B$4),"Kilometraje alto",""))))))))</f>
        <v/>
      </c>
    </row>
    <row r="45">
      <c r="A45" s="11" t="n"/>
      <c r="B45" s="11" t="n"/>
      <c r="C45" s="11" t="n"/>
      <c r="D45" s="11" t="n"/>
      <c r="E45" s="31" t="n"/>
      <c r="F45" s="32" t="n"/>
      <c r="G45" s="31" t="n"/>
      <c r="H45" s="31" t="n"/>
      <c r="I45" s="32" t="n"/>
      <c r="J45" s="14" t="n"/>
      <c r="K45" s="14" t="n"/>
      <c r="L45" s="15" t="n"/>
      <c r="M45" s="15" t="n"/>
      <c r="N45" s="16" t="n"/>
      <c r="O45" s="16" t="n"/>
      <c r="P45" s="16" t="n"/>
      <c r="Q45" s="17">
        <f>IF(A45="","",IF(E45="","Pendiente de salida",IF(H45="","En préstamo","Devuelto")))</f>
        <v/>
      </c>
      <c r="R45" s="18">
        <f>IF(OR(A45="",G45=""),"",IF(Q45="En préstamo",MAX(0,Parámetros!$B$2-G45),IF(Q45="Devuelto",MAX(0,H45-G45),0)))</f>
        <v/>
      </c>
      <c r="S45" s="18">
        <f>IF(OR(J45="",K45=""),"",K45-J45)</f>
        <v/>
      </c>
      <c r="T45" s="19">
        <f>IF(OR(L45="",M45=""),"",M45-L45)</f>
        <v/>
      </c>
      <c r="U45" s="20">
        <f>IF(A45="","",IF(OR(B45="",C45="",D45="",G45="",J45="",L45="",N45=""),"Completar salida",IF(AND(Q45&lt;&gt;"Devuelto",IFERROR(VLOOKUP(B45,Unidades!$A$2:$F$31,6,FALSE),"No encontrada")&lt;&gt;"Disponible"),"Unidad no asignable",IF(COUNTIFS($B$2:$B$201,B45,$Q$2:$Q$201,"En préstamo")&gt;1,"Unidad duplicada activa",IF(AND(Q45="En préstamo",G45&lt;Parámetros!$B$2),"Devolución vencida",IF(AND(Q45="Devuelto",OR(K45="",M45="",O45="")),"Completar devolución",IF(AND(S45&lt;&gt;"",S45&lt;0),"Revisar kilometraje",IF(AND(S45&lt;&gt;"",S45&gt;Parámetros!$B$4),"Kilometraje alto",""))))))))</f>
        <v/>
      </c>
    </row>
    <row r="46">
      <c r="A46" s="11" t="n"/>
      <c r="B46" s="11" t="n"/>
      <c r="C46" s="11" t="n"/>
      <c r="D46" s="11" t="n"/>
      <c r="E46" s="31" t="n"/>
      <c r="F46" s="32" t="n"/>
      <c r="G46" s="31" t="n"/>
      <c r="H46" s="31" t="n"/>
      <c r="I46" s="32" t="n"/>
      <c r="J46" s="14" t="n"/>
      <c r="K46" s="14" t="n"/>
      <c r="L46" s="15" t="n"/>
      <c r="M46" s="15" t="n"/>
      <c r="N46" s="16" t="n"/>
      <c r="O46" s="16" t="n"/>
      <c r="P46" s="16" t="n"/>
      <c r="Q46" s="17">
        <f>IF(A46="","",IF(E46="","Pendiente de salida",IF(H46="","En préstamo","Devuelto")))</f>
        <v/>
      </c>
      <c r="R46" s="18">
        <f>IF(OR(A46="",G46=""),"",IF(Q46="En préstamo",MAX(0,Parámetros!$B$2-G46),IF(Q46="Devuelto",MAX(0,H46-G46),0)))</f>
        <v/>
      </c>
      <c r="S46" s="18">
        <f>IF(OR(J46="",K46=""),"",K46-J46)</f>
        <v/>
      </c>
      <c r="T46" s="19">
        <f>IF(OR(L46="",M46=""),"",M46-L46)</f>
        <v/>
      </c>
      <c r="U46" s="20">
        <f>IF(A46="","",IF(OR(B46="",C46="",D46="",G46="",J46="",L46="",N46=""),"Completar salida",IF(AND(Q46&lt;&gt;"Devuelto",IFERROR(VLOOKUP(B46,Unidades!$A$2:$F$31,6,FALSE),"No encontrada")&lt;&gt;"Disponible"),"Unidad no asignable",IF(COUNTIFS($B$2:$B$201,B46,$Q$2:$Q$201,"En préstamo")&gt;1,"Unidad duplicada activa",IF(AND(Q46="En préstamo",G46&lt;Parámetros!$B$2),"Devolución vencida",IF(AND(Q46="Devuelto",OR(K46="",M46="",O46="")),"Completar devolución",IF(AND(S46&lt;&gt;"",S46&lt;0),"Revisar kilometraje",IF(AND(S46&lt;&gt;"",S46&gt;Parámetros!$B$4),"Kilometraje alto",""))))))))</f>
        <v/>
      </c>
    </row>
    <row r="47">
      <c r="A47" s="11" t="n"/>
      <c r="B47" s="11" t="n"/>
      <c r="C47" s="11" t="n"/>
      <c r="D47" s="11" t="n"/>
      <c r="E47" s="31" t="n"/>
      <c r="F47" s="32" t="n"/>
      <c r="G47" s="31" t="n"/>
      <c r="H47" s="31" t="n"/>
      <c r="I47" s="32" t="n"/>
      <c r="J47" s="14" t="n"/>
      <c r="K47" s="14" t="n"/>
      <c r="L47" s="15" t="n"/>
      <c r="M47" s="15" t="n"/>
      <c r="N47" s="16" t="n"/>
      <c r="O47" s="16" t="n"/>
      <c r="P47" s="16" t="n"/>
      <c r="Q47" s="17">
        <f>IF(A47="","",IF(E47="","Pendiente de salida",IF(H47="","En préstamo","Devuelto")))</f>
        <v/>
      </c>
      <c r="R47" s="18">
        <f>IF(OR(A47="",G47=""),"",IF(Q47="En préstamo",MAX(0,Parámetros!$B$2-G47),IF(Q47="Devuelto",MAX(0,H47-G47),0)))</f>
        <v/>
      </c>
      <c r="S47" s="18">
        <f>IF(OR(J47="",K47=""),"",K47-J47)</f>
        <v/>
      </c>
      <c r="T47" s="19">
        <f>IF(OR(L47="",M47=""),"",M47-L47)</f>
        <v/>
      </c>
      <c r="U47" s="20">
        <f>IF(A47="","",IF(OR(B47="",C47="",D47="",G47="",J47="",L47="",N47=""),"Completar salida",IF(AND(Q47&lt;&gt;"Devuelto",IFERROR(VLOOKUP(B47,Unidades!$A$2:$F$31,6,FALSE),"No encontrada")&lt;&gt;"Disponible"),"Unidad no asignable",IF(COUNTIFS($B$2:$B$201,B47,$Q$2:$Q$201,"En préstamo")&gt;1,"Unidad duplicada activa",IF(AND(Q47="En préstamo",G47&lt;Parámetros!$B$2),"Devolución vencida",IF(AND(Q47="Devuelto",OR(K47="",M47="",O47="")),"Completar devolución",IF(AND(S47&lt;&gt;"",S47&lt;0),"Revisar kilometraje",IF(AND(S47&lt;&gt;"",S47&gt;Parámetros!$B$4),"Kilometraje alto",""))))))))</f>
        <v/>
      </c>
    </row>
    <row r="48">
      <c r="A48" s="11" t="n"/>
      <c r="B48" s="11" t="n"/>
      <c r="C48" s="11" t="n"/>
      <c r="D48" s="11" t="n"/>
      <c r="E48" s="31" t="n"/>
      <c r="F48" s="32" t="n"/>
      <c r="G48" s="31" t="n"/>
      <c r="H48" s="31" t="n"/>
      <c r="I48" s="32" t="n"/>
      <c r="J48" s="14" t="n"/>
      <c r="K48" s="14" t="n"/>
      <c r="L48" s="15" t="n"/>
      <c r="M48" s="15" t="n"/>
      <c r="N48" s="16" t="n"/>
      <c r="O48" s="16" t="n"/>
      <c r="P48" s="16" t="n"/>
      <c r="Q48" s="17">
        <f>IF(A48="","",IF(E48="","Pendiente de salida",IF(H48="","En préstamo","Devuelto")))</f>
        <v/>
      </c>
      <c r="R48" s="18">
        <f>IF(OR(A48="",G48=""),"",IF(Q48="En préstamo",MAX(0,Parámetros!$B$2-G48),IF(Q48="Devuelto",MAX(0,H48-G48),0)))</f>
        <v/>
      </c>
      <c r="S48" s="18">
        <f>IF(OR(J48="",K48=""),"",K48-J48)</f>
        <v/>
      </c>
      <c r="T48" s="19">
        <f>IF(OR(L48="",M48=""),"",M48-L48)</f>
        <v/>
      </c>
      <c r="U48" s="20">
        <f>IF(A48="","",IF(OR(B48="",C48="",D48="",G48="",J48="",L48="",N48=""),"Completar salida",IF(AND(Q48&lt;&gt;"Devuelto",IFERROR(VLOOKUP(B48,Unidades!$A$2:$F$31,6,FALSE),"No encontrada")&lt;&gt;"Disponible"),"Unidad no asignable",IF(COUNTIFS($B$2:$B$201,B48,$Q$2:$Q$201,"En préstamo")&gt;1,"Unidad duplicada activa",IF(AND(Q48="En préstamo",G48&lt;Parámetros!$B$2),"Devolución vencida",IF(AND(Q48="Devuelto",OR(K48="",M48="",O48="")),"Completar devolución",IF(AND(S48&lt;&gt;"",S48&lt;0),"Revisar kilometraje",IF(AND(S48&lt;&gt;"",S48&gt;Parámetros!$B$4),"Kilometraje alto",""))))))))</f>
        <v/>
      </c>
    </row>
    <row r="49">
      <c r="A49" s="11" t="n"/>
      <c r="B49" s="11" t="n"/>
      <c r="C49" s="11" t="n"/>
      <c r="D49" s="11" t="n"/>
      <c r="E49" s="31" t="n"/>
      <c r="F49" s="32" t="n"/>
      <c r="G49" s="31" t="n"/>
      <c r="H49" s="31" t="n"/>
      <c r="I49" s="32" t="n"/>
      <c r="J49" s="14" t="n"/>
      <c r="K49" s="14" t="n"/>
      <c r="L49" s="15" t="n"/>
      <c r="M49" s="15" t="n"/>
      <c r="N49" s="16" t="n"/>
      <c r="O49" s="16" t="n"/>
      <c r="P49" s="16" t="n"/>
      <c r="Q49" s="17">
        <f>IF(A49="","",IF(E49="","Pendiente de salida",IF(H49="","En préstamo","Devuelto")))</f>
        <v/>
      </c>
      <c r="R49" s="18">
        <f>IF(OR(A49="",G49=""),"",IF(Q49="En préstamo",MAX(0,Parámetros!$B$2-G49),IF(Q49="Devuelto",MAX(0,H49-G49),0)))</f>
        <v/>
      </c>
      <c r="S49" s="18">
        <f>IF(OR(J49="",K49=""),"",K49-J49)</f>
        <v/>
      </c>
      <c r="T49" s="19">
        <f>IF(OR(L49="",M49=""),"",M49-L49)</f>
        <v/>
      </c>
      <c r="U49" s="20">
        <f>IF(A49="","",IF(OR(B49="",C49="",D49="",G49="",J49="",L49="",N49=""),"Completar salida",IF(AND(Q49&lt;&gt;"Devuelto",IFERROR(VLOOKUP(B49,Unidades!$A$2:$F$31,6,FALSE),"No encontrada")&lt;&gt;"Disponible"),"Unidad no asignable",IF(COUNTIFS($B$2:$B$201,B49,$Q$2:$Q$201,"En préstamo")&gt;1,"Unidad duplicada activa",IF(AND(Q49="En préstamo",G49&lt;Parámetros!$B$2),"Devolución vencida",IF(AND(Q49="Devuelto",OR(K49="",M49="",O49="")),"Completar devolución",IF(AND(S49&lt;&gt;"",S49&lt;0),"Revisar kilometraje",IF(AND(S49&lt;&gt;"",S49&gt;Parámetros!$B$4),"Kilometraje alto",""))))))))</f>
        <v/>
      </c>
    </row>
    <row r="50">
      <c r="A50" s="11" t="n"/>
      <c r="B50" s="11" t="n"/>
      <c r="C50" s="11" t="n"/>
      <c r="D50" s="11" t="n"/>
      <c r="E50" s="31" t="n"/>
      <c r="F50" s="32" t="n"/>
      <c r="G50" s="31" t="n"/>
      <c r="H50" s="31" t="n"/>
      <c r="I50" s="32" t="n"/>
      <c r="J50" s="14" t="n"/>
      <c r="K50" s="14" t="n"/>
      <c r="L50" s="15" t="n"/>
      <c r="M50" s="15" t="n"/>
      <c r="N50" s="16" t="n"/>
      <c r="O50" s="16" t="n"/>
      <c r="P50" s="16" t="n"/>
      <c r="Q50" s="17">
        <f>IF(A50="","",IF(E50="","Pendiente de salida",IF(H50="","En préstamo","Devuelto")))</f>
        <v/>
      </c>
      <c r="R50" s="18">
        <f>IF(OR(A50="",G50=""),"",IF(Q50="En préstamo",MAX(0,Parámetros!$B$2-G50),IF(Q50="Devuelto",MAX(0,H50-G50),0)))</f>
        <v/>
      </c>
      <c r="S50" s="18">
        <f>IF(OR(J50="",K50=""),"",K50-J50)</f>
        <v/>
      </c>
      <c r="T50" s="19">
        <f>IF(OR(L50="",M50=""),"",M50-L50)</f>
        <v/>
      </c>
      <c r="U50" s="20">
        <f>IF(A50="","",IF(OR(B50="",C50="",D50="",G50="",J50="",L50="",N50=""),"Completar salida",IF(AND(Q50&lt;&gt;"Devuelto",IFERROR(VLOOKUP(B50,Unidades!$A$2:$F$31,6,FALSE),"No encontrada")&lt;&gt;"Disponible"),"Unidad no asignable",IF(COUNTIFS($B$2:$B$201,B50,$Q$2:$Q$201,"En préstamo")&gt;1,"Unidad duplicada activa",IF(AND(Q50="En préstamo",G50&lt;Parámetros!$B$2),"Devolución vencida",IF(AND(Q50="Devuelto",OR(K50="",M50="",O50="")),"Completar devolución",IF(AND(S50&lt;&gt;"",S50&lt;0),"Revisar kilometraje",IF(AND(S50&lt;&gt;"",S50&gt;Parámetros!$B$4),"Kilometraje alto",""))))))))</f>
        <v/>
      </c>
    </row>
    <row r="51">
      <c r="A51" s="11" t="n"/>
      <c r="B51" s="11" t="n"/>
      <c r="C51" s="11" t="n"/>
      <c r="D51" s="11" t="n"/>
      <c r="E51" s="31" t="n"/>
      <c r="F51" s="32" t="n"/>
      <c r="G51" s="31" t="n"/>
      <c r="H51" s="31" t="n"/>
      <c r="I51" s="32" t="n"/>
      <c r="J51" s="14" t="n"/>
      <c r="K51" s="14" t="n"/>
      <c r="L51" s="15" t="n"/>
      <c r="M51" s="15" t="n"/>
      <c r="N51" s="16" t="n"/>
      <c r="O51" s="16" t="n"/>
      <c r="P51" s="16" t="n"/>
      <c r="Q51" s="17">
        <f>IF(A51="","",IF(E51="","Pendiente de salida",IF(H51="","En préstamo","Devuelto")))</f>
        <v/>
      </c>
      <c r="R51" s="18">
        <f>IF(OR(A51="",G51=""),"",IF(Q51="En préstamo",MAX(0,Parámetros!$B$2-G51),IF(Q51="Devuelto",MAX(0,H51-G51),0)))</f>
        <v/>
      </c>
      <c r="S51" s="18">
        <f>IF(OR(J51="",K51=""),"",K51-J51)</f>
        <v/>
      </c>
      <c r="T51" s="19">
        <f>IF(OR(L51="",M51=""),"",M51-L51)</f>
        <v/>
      </c>
      <c r="U51" s="20">
        <f>IF(A51="","",IF(OR(B51="",C51="",D51="",G51="",J51="",L51="",N51=""),"Completar salida",IF(AND(Q51&lt;&gt;"Devuelto",IFERROR(VLOOKUP(B51,Unidades!$A$2:$F$31,6,FALSE),"No encontrada")&lt;&gt;"Disponible"),"Unidad no asignable",IF(COUNTIFS($B$2:$B$201,B51,$Q$2:$Q$201,"En préstamo")&gt;1,"Unidad duplicada activa",IF(AND(Q51="En préstamo",G51&lt;Parámetros!$B$2),"Devolución vencida",IF(AND(Q51="Devuelto",OR(K51="",M51="",O51="")),"Completar devolución",IF(AND(S51&lt;&gt;"",S51&lt;0),"Revisar kilometraje",IF(AND(S51&lt;&gt;"",S51&gt;Parámetros!$B$4),"Kilometraje alto",""))))))))</f>
        <v/>
      </c>
    </row>
    <row r="52">
      <c r="A52" s="11" t="n"/>
      <c r="B52" s="11" t="n"/>
      <c r="C52" s="11" t="n"/>
      <c r="D52" s="11" t="n"/>
      <c r="E52" s="31" t="n"/>
      <c r="F52" s="32" t="n"/>
      <c r="G52" s="31" t="n"/>
      <c r="H52" s="31" t="n"/>
      <c r="I52" s="32" t="n"/>
      <c r="J52" s="14" t="n"/>
      <c r="K52" s="14" t="n"/>
      <c r="L52" s="15" t="n"/>
      <c r="M52" s="15" t="n"/>
      <c r="N52" s="16" t="n"/>
      <c r="O52" s="16" t="n"/>
      <c r="P52" s="16" t="n"/>
      <c r="Q52" s="17">
        <f>IF(A52="","",IF(E52="","Pendiente de salida",IF(H52="","En préstamo","Devuelto")))</f>
        <v/>
      </c>
      <c r="R52" s="18">
        <f>IF(OR(A52="",G52=""),"",IF(Q52="En préstamo",MAX(0,Parámetros!$B$2-G52),IF(Q52="Devuelto",MAX(0,H52-G52),0)))</f>
        <v/>
      </c>
      <c r="S52" s="18">
        <f>IF(OR(J52="",K52=""),"",K52-J52)</f>
        <v/>
      </c>
      <c r="T52" s="19">
        <f>IF(OR(L52="",M52=""),"",M52-L52)</f>
        <v/>
      </c>
      <c r="U52" s="20">
        <f>IF(A52="","",IF(OR(B52="",C52="",D52="",G52="",J52="",L52="",N52=""),"Completar salida",IF(AND(Q52&lt;&gt;"Devuelto",IFERROR(VLOOKUP(B52,Unidades!$A$2:$F$31,6,FALSE),"No encontrada")&lt;&gt;"Disponible"),"Unidad no asignable",IF(COUNTIFS($B$2:$B$201,B52,$Q$2:$Q$201,"En préstamo")&gt;1,"Unidad duplicada activa",IF(AND(Q52="En préstamo",G52&lt;Parámetros!$B$2),"Devolución vencida",IF(AND(Q52="Devuelto",OR(K52="",M52="",O52="")),"Completar devolución",IF(AND(S52&lt;&gt;"",S52&lt;0),"Revisar kilometraje",IF(AND(S52&lt;&gt;"",S52&gt;Parámetros!$B$4),"Kilometraje alto",""))))))))</f>
        <v/>
      </c>
    </row>
    <row r="53">
      <c r="A53" s="11" t="n"/>
      <c r="B53" s="11" t="n"/>
      <c r="C53" s="11" t="n"/>
      <c r="D53" s="11" t="n"/>
      <c r="E53" s="31" t="n"/>
      <c r="F53" s="32" t="n"/>
      <c r="G53" s="31" t="n"/>
      <c r="H53" s="31" t="n"/>
      <c r="I53" s="32" t="n"/>
      <c r="J53" s="14" t="n"/>
      <c r="K53" s="14" t="n"/>
      <c r="L53" s="15" t="n"/>
      <c r="M53" s="15" t="n"/>
      <c r="N53" s="16" t="n"/>
      <c r="O53" s="16" t="n"/>
      <c r="P53" s="16" t="n"/>
      <c r="Q53" s="17">
        <f>IF(A53="","",IF(E53="","Pendiente de salida",IF(H53="","En préstamo","Devuelto")))</f>
        <v/>
      </c>
      <c r="R53" s="18">
        <f>IF(OR(A53="",G53=""),"",IF(Q53="En préstamo",MAX(0,Parámetros!$B$2-G53),IF(Q53="Devuelto",MAX(0,H53-G53),0)))</f>
        <v/>
      </c>
      <c r="S53" s="18">
        <f>IF(OR(J53="",K53=""),"",K53-J53)</f>
        <v/>
      </c>
      <c r="T53" s="19">
        <f>IF(OR(L53="",M53=""),"",M53-L53)</f>
        <v/>
      </c>
      <c r="U53" s="20">
        <f>IF(A53="","",IF(OR(B53="",C53="",D53="",G53="",J53="",L53="",N53=""),"Completar salida",IF(AND(Q53&lt;&gt;"Devuelto",IFERROR(VLOOKUP(B53,Unidades!$A$2:$F$31,6,FALSE),"No encontrada")&lt;&gt;"Disponible"),"Unidad no asignable",IF(COUNTIFS($B$2:$B$201,B53,$Q$2:$Q$201,"En préstamo")&gt;1,"Unidad duplicada activa",IF(AND(Q53="En préstamo",G53&lt;Parámetros!$B$2),"Devolución vencida",IF(AND(Q53="Devuelto",OR(K53="",M53="",O53="")),"Completar devolución",IF(AND(S53&lt;&gt;"",S53&lt;0),"Revisar kilometraje",IF(AND(S53&lt;&gt;"",S53&gt;Parámetros!$B$4),"Kilometraje alto",""))))))))</f>
        <v/>
      </c>
    </row>
    <row r="54">
      <c r="A54" s="11" t="n"/>
      <c r="B54" s="11" t="n"/>
      <c r="C54" s="11" t="n"/>
      <c r="D54" s="11" t="n"/>
      <c r="E54" s="31" t="n"/>
      <c r="F54" s="32" t="n"/>
      <c r="G54" s="31" t="n"/>
      <c r="H54" s="31" t="n"/>
      <c r="I54" s="32" t="n"/>
      <c r="J54" s="14" t="n"/>
      <c r="K54" s="14" t="n"/>
      <c r="L54" s="15" t="n"/>
      <c r="M54" s="15" t="n"/>
      <c r="N54" s="16" t="n"/>
      <c r="O54" s="16" t="n"/>
      <c r="P54" s="16" t="n"/>
      <c r="Q54" s="17">
        <f>IF(A54="","",IF(E54="","Pendiente de salida",IF(H54="","En préstamo","Devuelto")))</f>
        <v/>
      </c>
      <c r="R54" s="18">
        <f>IF(OR(A54="",G54=""),"",IF(Q54="En préstamo",MAX(0,Parámetros!$B$2-G54),IF(Q54="Devuelto",MAX(0,H54-G54),0)))</f>
        <v/>
      </c>
      <c r="S54" s="18">
        <f>IF(OR(J54="",K54=""),"",K54-J54)</f>
        <v/>
      </c>
      <c r="T54" s="19">
        <f>IF(OR(L54="",M54=""),"",M54-L54)</f>
        <v/>
      </c>
      <c r="U54" s="20">
        <f>IF(A54="","",IF(OR(B54="",C54="",D54="",G54="",J54="",L54="",N54=""),"Completar salida",IF(AND(Q54&lt;&gt;"Devuelto",IFERROR(VLOOKUP(B54,Unidades!$A$2:$F$31,6,FALSE),"No encontrada")&lt;&gt;"Disponible"),"Unidad no asignable",IF(COUNTIFS($B$2:$B$201,B54,$Q$2:$Q$201,"En préstamo")&gt;1,"Unidad duplicada activa",IF(AND(Q54="En préstamo",G54&lt;Parámetros!$B$2),"Devolución vencida",IF(AND(Q54="Devuelto",OR(K54="",M54="",O54="")),"Completar devolución",IF(AND(S54&lt;&gt;"",S54&lt;0),"Revisar kilometraje",IF(AND(S54&lt;&gt;"",S54&gt;Parámetros!$B$4),"Kilometraje alto",""))))))))</f>
        <v/>
      </c>
    </row>
    <row r="55">
      <c r="A55" s="11" t="n"/>
      <c r="B55" s="11" t="n"/>
      <c r="C55" s="11" t="n"/>
      <c r="D55" s="11" t="n"/>
      <c r="E55" s="31" t="n"/>
      <c r="F55" s="32" t="n"/>
      <c r="G55" s="31" t="n"/>
      <c r="H55" s="31" t="n"/>
      <c r="I55" s="32" t="n"/>
      <c r="J55" s="14" t="n"/>
      <c r="K55" s="14" t="n"/>
      <c r="L55" s="15" t="n"/>
      <c r="M55" s="15" t="n"/>
      <c r="N55" s="16" t="n"/>
      <c r="O55" s="16" t="n"/>
      <c r="P55" s="16" t="n"/>
      <c r="Q55" s="17">
        <f>IF(A55="","",IF(E55="","Pendiente de salida",IF(H55="","En préstamo","Devuelto")))</f>
        <v/>
      </c>
      <c r="R55" s="18">
        <f>IF(OR(A55="",G55=""),"",IF(Q55="En préstamo",MAX(0,Parámetros!$B$2-G55),IF(Q55="Devuelto",MAX(0,H55-G55),0)))</f>
        <v/>
      </c>
      <c r="S55" s="18">
        <f>IF(OR(J55="",K55=""),"",K55-J55)</f>
        <v/>
      </c>
      <c r="T55" s="19">
        <f>IF(OR(L55="",M55=""),"",M55-L55)</f>
        <v/>
      </c>
      <c r="U55" s="20">
        <f>IF(A55="","",IF(OR(B55="",C55="",D55="",G55="",J55="",L55="",N55=""),"Completar salida",IF(AND(Q55&lt;&gt;"Devuelto",IFERROR(VLOOKUP(B55,Unidades!$A$2:$F$31,6,FALSE),"No encontrada")&lt;&gt;"Disponible"),"Unidad no asignable",IF(COUNTIFS($B$2:$B$201,B55,$Q$2:$Q$201,"En préstamo")&gt;1,"Unidad duplicada activa",IF(AND(Q55="En préstamo",G55&lt;Parámetros!$B$2),"Devolución vencida",IF(AND(Q55="Devuelto",OR(K55="",M55="",O55="")),"Completar devolución",IF(AND(S55&lt;&gt;"",S55&lt;0),"Revisar kilometraje",IF(AND(S55&lt;&gt;"",S55&gt;Parámetros!$B$4),"Kilometraje alto",""))))))))</f>
        <v/>
      </c>
    </row>
    <row r="56">
      <c r="A56" s="11" t="n"/>
      <c r="B56" s="11" t="n"/>
      <c r="C56" s="11" t="n"/>
      <c r="D56" s="11" t="n"/>
      <c r="E56" s="31" t="n"/>
      <c r="F56" s="32" t="n"/>
      <c r="G56" s="31" t="n"/>
      <c r="H56" s="31" t="n"/>
      <c r="I56" s="32" t="n"/>
      <c r="J56" s="14" t="n"/>
      <c r="K56" s="14" t="n"/>
      <c r="L56" s="15" t="n"/>
      <c r="M56" s="15" t="n"/>
      <c r="N56" s="16" t="n"/>
      <c r="O56" s="16" t="n"/>
      <c r="P56" s="16" t="n"/>
      <c r="Q56" s="17">
        <f>IF(A56="","",IF(E56="","Pendiente de salida",IF(H56="","En préstamo","Devuelto")))</f>
        <v/>
      </c>
      <c r="R56" s="18">
        <f>IF(OR(A56="",G56=""),"",IF(Q56="En préstamo",MAX(0,Parámetros!$B$2-G56),IF(Q56="Devuelto",MAX(0,H56-G56),0)))</f>
        <v/>
      </c>
      <c r="S56" s="18">
        <f>IF(OR(J56="",K56=""),"",K56-J56)</f>
        <v/>
      </c>
      <c r="T56" s="19">
        <f>IF(OR(L56="",M56=""),"",M56-L56)</f>
        <v/>
      </c>
      <c r="U56" s="20">
        <f>IF(A56="","",IF(OR(B56="",C56="",D56="",G56="",J56="",L56="",N56=""),"Completar salida",IF(AND(Q56&lt;&gt;"Devuelto",IFERROR(VLOOKUP(B56,Unidades!$A$2:$F$31,6,FALSE),"No encontrada")&lt;&gt;"Disponible"),"Unidad no asignable",IF(COUNTIFS($B$2:$B$201,B56,$Q$2:$Q$201,"En préstamo")&gt;1,"Unidad duplicada activa",IF(AND(Q56="En préstamo",G56&lt;Parámetros!$B$2),"Devolución vencida",IF(AND(Q56="Devuelto",OR(K56="",M56="",O56="")),"Completar devolución",IF(AND(S56&lt;&gt;"",S56&lt;0),"Revisar kilometraje",IF(AND(S56&lt;&gt;"",S56&gt;Parámetros!$B$4),"Kilometraje alto",""))))))))</f>
        <v/>
      </c>
    </row>
    <row r="57">
      <c r="A57" s="11" t="n"/>
      <c r="B57" s="11" t="n"/>
      <c r="C57" s="11" t="n"/>
      <c r="D57" s="11" t="n"/>
      <c r="E57" s="31" t="n"/>
      <c r="F57" s="32" t="n"/>
      <c r="G57" s="31" t="n"/>
      <c r="H57" s="31" t="n"/>
      <c r="I57" s="32" t="n"/>
      <c r="J57" s="14" t="n"/>
      <c r="K57" s="14" t="n"/>
      <c r="L57" s="15" t="n"/>
      <c r="M57" s="15" t="n"/>
      <c r="N57" s="16" t="n"/>
      <c r="O57" s="16" t="n"/>
      <c r="P57" s="16" t="n"/>
      <c r="Q57" s="17">
        <f>IF(A57="","",IF(E57="","Pendiente de salida",IF(H57="","En préstamo","Devuelto")))</f>
        <v/>
      </c>
      <c r="R57" s="18">
        <f>IF(OR(A57="",G57=""),"",IF(Q57="En préstamo",MAX(0,Parámetros!$B$2-G57),IF(Q57="Devuelto",MAX(0,H57-G57),0)))</f>
        <v/>
      </c>
      <c r="S57" s="18">
        <f>IF(OR(J57="",K57=""),"",K57-J57)</f>
        <v/>
      </c>
      <c r="T57" s="19">
        <f>IF(OR(L57="",M57=""),"",M57-L57)</f>
        <v/>
      </c>
      <c r="U57" s="20">
        <f>IF(A57="","",IF(OR(B57="",C57="",D57="",G57="",J57="",L57="",N57=""),"Completar salida",IF(AND(Q57&lt;&gt;"Devuelto",IFERROR(VLOOKUP(B57,Unidades!$A$2:$F$31,6,FALSE),"No encontrada")&lt;&gt;"Disponible"),"Unidad no asignable",IF(COUNTIFS($B$2:$B$201,B57,$Q$2:$Q$201,"En préstamo")&gt;1,"Unidad duplicada activa",IF(AND(Q57="En préstamo",G57&lt;Parámetros!$B$2),"Devolución vencida",IF(AND(Q57="Devuelto",OR(K57="",M57="",O57="")),"Completar devolución",IF(AND(S57&lt;&gt;"",S57&lt;0),"Revisar kilometraje",IF(AND(S57&lt;&gt;"",S57&gt;Parámetros!$B$4),"Kilometraje alto",""))))))))</f>
        <v/>
      </c>
    </row>
    <row r="58">
      <c r="A58" s="11" t="n"/>
      <c r="B58" s="11" t="n"/>
      <c r="C58" s="11" t="n"/>
      <c r="D58" s="11" t="n"/>
      <c r="E58" s="31" t="n"/>
      <c r="F58" s="32" t="n"/>
      <c r="G58" s="31" t="n"/>
      <c r="H58" s="31" t="n"/>
      <c r="I58" s="32" t="n"/>
      <c r="J58" s="14" t="n"/>
      <c r="K58" s="14" t="n"/>
      <c r="L58" s="15" t="n"/>
      <c r="M58" s="15" t="n"/>
      <c r="N58" s="16" t="n"/>
      <c r="O58" s="16" t="n"/>
      <c r="P58" s="16" t="n"/>
      <c r="Q58" s="17">
        <f>IF(A58="","",IF(E58="","Pendiente de salida",IF(H58="","En préstamo","Devuelto")))</f>
        <v/>
      </c>
      <c r="R58" s="18">
        <f>IF(OR(A58="",G58=""),"",IF(Q58="En préstamo",MAX(0,Parámetros!$B$2-G58),IF(Q58="Devuelto",MAX(0,H58-G58),0)))</f>
        <v/>
      </c>
      <c r="S58" s="18">
        <f>IF(OR(J58="",K58=""),"",K58-J58)</f>
        <v/>
      </c>
      <c r="T58" s="19">
        <f>IF(OR(L58="",M58=""),"",M58-L58)</f>
        <v/>
      </c>
      <c r="U58" s="20">
        <f>IF(A58="","",IF(OR(B58="",C58="",D58="",G58="",J58="",L58="",N58=""),"Completar salida",IF(AND(Q58&lt;&gt;"Devuelto",IFERROR(VLOOKUP(B58,Unidades!$A$2:$F$31,6,FALSE),"No encontrada")&lt;&gt;"Disponible"),"Unidad no asignable",IF(COUNTIFS($B$2:$B$201,B58,$Q$2:$Q$201,"En préstamo")&gt;1,"Unidad duplicada activa",IF(AND(Q58="En préstamo",G58&lt;Parámetros!$B$2),"Devolución vencida",IF(AND(Q58="Devuelto",OR(K58="",M58="",O58="")),"Completar devolución",IF(AND(S58&lt;&gt;"",S58&lt;0),"Revisar kilometraje",IF(AND(S58&lt;&gt;"",S58&gt;Parámetros!$B$4),"Kilometraje alto",""))))))))</f>
        <v/>
      </c>
    </row>
    <row r="59">
      <c r="A59" s="11" t="n"/>
      <c r="B59" s="11" t="n"/>
      <c r="C59" s="11" t="n"/>
      <c r="D59" s="11" t="n"/>
      <c r="E59" s="31" t="n"/>
      <c r="F59" s="32" t="n"/>
      <c r="G59" s="31" t="n"/>
      <c r="H59" s="31" t="n"/>
      <c r="I59" s="32" t="n"/>
      <c r="J59" s="14" t="n"/>
      <c r="K59" s="14" t="n"/>
      <c r="L59" s="15" t="n"/>
      <c r="M59" s="15" t="n"/>
      <c r="N59" s="16" t="n"/>
      <c r="O59" s="16" t="n"/>
      <c r="P59" s="16" t="n"/>
      <c r="Q59" s="17">
        <f>IF(A59="","",IF(E59="","Pendiente de salida",IF(H59="","En préstamo","Devuelto")))</f>
        <v/>
      </c>
      <c r="R59" s="18">
        <f>IF(OR(A59="",G59=""),"",IF(Q59="En préstamo",MAX(0,Parámetros!$B$2-G59),IF(Q59="Devuelto",MAX(0,H59-G59),0)))</f>
        <v/>
      </c>
      <c r="S59" s="18">
        <f>IF(OR(J59="",K59=""),"",K59-J59)</f>
        <v/>
      </c>
      <c r="T59" s="19">
        <f>IF(OR(L59="",M59=""),"",M59-L59)</f>
        <v/>
      </c>
      <c r="U59" s="20">
        <f>IF(A59="","",IF(OR(B59="",C59="",D59="",G59="",J59="",L59="",N59=""),"Completar salida",IF(AND(Q59&lt;&gt;"Devuelto",IFERROR(VLOOKUP(B59,Unidades!$A$2:$F$31,6,FALSE),"No encontrada")&lt;&gt;"Disponible"),"Unidad no asignable",IF(COUNTIFS($B$2:$B$201,B59,$Q$2:$Q$201,"En préstamo")&gt;1,"Unidad duplicada activa",IF(AND(Q59="En préstamo",G59&lt;Parámetros!$B$2),"Devolución vencida",IF(AND(Q59="Devuelto",OR(K59="",M59="",O59="")),"Completar devolución",IF(AND(S59&lt;&gt;"",S59&lt;0),"Revisar kilometraje",IF(AND(S59&lt;&gt;"",S59&gt;Parámetros!$B$4),"Kilometraje alto",""))))))))</f>
        <v/>
      </c>
    </row>
    <row r="60">
      <c r="A60" s="11" t="n"/>
      <c r="B60" s="11" t="n"/>
      <c r="C60" s="11" t="n"/>
      <c r="D60" s="11" t="n"/>
      <c r="E60" s="31" t="n"/>
      <c r="F60" s="32" t="n"/>
      <c r="G60" s="31" t="n"/>
      <c r="H60" s="31" t="n"/>
      <c r="I60" s="32" t="n"/>
      <c r="J60" s="14" t="n"/>
      <c r="K60" s="14" t="n"/>
      <c r="L60" s="15" t="n"/>
      <c r="M60" s="15" t="n"/>
      <c r="N60" s="16" t="n"/>
      <c r="O60" s="16" t="n"/>
      <c r="P60" s="16" t="n"/>
      <c r="Q60" s="17">
        <f>IF(A60="","",IF(E60="","Pendiente de salida",IF(H60="","En préstamo","Devuelto")))</f>
        <v/>
      </c>
      <c r="R60" s="18">
        <f>IF(OR(A60="",G60=""),"",IF(Q60="En préstamo",MAX(0,Parámetros!$B$2-G60),IF(Q60="Devuelto",MAX(0,H60-G60),0)))</f>
        <v/>
      </c>
      <c r="S60" s="18">
        <f>IF(OR(J60="",K60=""),"",K60-J60)</f>
        <v/>
      </c>
      <c r="T60" s="19">
        <f>IF(OR(L60="",M60=""),"",M60-L60)</f>
        <v/>
      </c>
      <c r="U60" s="20">
        <f>IF(A60="","",IF(OR(B60="",C60="",D60="",G60="",J60="",L60="",N60=""),"Completar salida",IF(AND(Q60&lt;&gt;"Devuelto",IFERROR(VLOOKUP(B60,Unidades!$A$2:$F$31,6,FALSE),"No encontrada")&lt;&gt;"Disponible"),"Unidad no asignable",IF(COUNTIFS($B$2:$B$201,B60,$Q$2:$Q$201,"En préstamo")&gt;1,"Unidad duplicada activa",IF(AND(Q60="En préstamo",G60&lt;Parámetros!$B$2),"Devolución vencida",IF(AND(Q60="Devuelto",OR(K60="",M60="",O60="")),"Completar devolución",IF(AND(S60&lt;&gt;"",S60&lt;0),"Revisar kilometraje",IF(AND(S60&lt;&gt;"",S60&gt;Parámetros!$B$4),"Kilometraje alto",""))))))))</f>
        <v/>
      </c>
    </row>
    <row r="61">
      <c r="A61" s="11" t="n"/>
      <c r="B61" s="11" t="n"/>
      <c r="C61" s="11" t="n"/>
      <c r="D61" s="11" t="n"/>
      <c r="E61" s="31" t="n"/>
      <c r="F61" s="32" t="n"/>
      <c r="G61" s="31" t="n"/>
      <c r="H61" s="31" t="n"/>
      <c r="I61" s="32" t="n"/>
      <c r="J61" s="14" t="n"/>
      <c r="K61" s="14" t="n"/>
      <c r="L61" s="15" t="n"/>
      <c r="M61" s="15" t="n"/>
      <c r="N61" s="16" t="n"/>
      <c r="O61" s="16" t="n"/>
      <c r="P61" s="16" t="n"/>
      <c r="Q61" s="17">
        <f>IF(A61="","",IF(E61="","Pendiente de salida",IF(H61="","En préstamo","Devuelto")))</f>
        <v/>
      </c>
      <c r="R61" s="18">
        <f>IF(OR(A61="",G61=""),"",IF(Q61="En préstamo",MAX(0,Parámetros!$B$2-G61),IF(Q61="Devuelto",MAX(0,H61-G61),0)))</f>
        <v/>
      </c>
      <c r="S61" s="18">
        <f>IF(OR(J61="",K61=""),"",K61-J61)</f>
        <v/>
      </c>
      <c r="T61" s="19">
        <f>IF(OR(L61="",M61=""),"",M61-L61)</f>
        <v/>
      </c>
      <c r="U61" s="20">
        <f>IF(A61="","",IF(OR(B61="",C61="",D61="",G61="",J61="",L61="",N61=""),"Completar salida",IF(AND(Q61&lt;&gt;"Devuelto",IFERROR(VLOOKUP(B61,Unidades!$A$2:$F$31,6,FALSE),"No encontrada")&lt;&gt;"Disponible"),"Unidad no asignable",IF(COUNTIFS($B$2:$B$201,B61,$Q$2:$Q$201,"En préstamo")&gt;1,"Unidad duplicada activa",IF(AND(Q61="En préstamo",G61&lt;Parámetros!$B$2),"Devolución vencida",IF(AND(Q61="Devuelto",OR(K61="",M61="",O61="")),"Completar devolución",IF(AND(S61&lt;&gt;"",S61&lt;0),"Revisar kilometraje",IF(AND(S61&lt;&gt;"",S61&gt;Parámetros!$B$4),"Kilometraje alto",""))))))))</f>
        <v/>
      </c>
    </row>
    <row r="62">
      <c r="A62" s="11" t="n"/>
      <c r="B62" s="11" t="n"/>
      <c r="C62" s="11" t="n"/>
      <c r="D62" s="11" t="n"/>
      <c r="E62" s="31" t="n"/>
      <c r="F62" s="32" t="n"/>
      <c r="G62" s="31" t="n"/>
      <c r="H62" s="31" t="n"/>
      <c r="I62" s="32" t="n"/>
      <c r="J62" s="14" t="n"/>
      <c r="K62" s="14" t="n"/>
      <c r="L62" s="15" t="n"/>
      <c r="M62" s="15" t="n"/>
      <c r="N62" s="16" t="n"/>
      <c r="O62" s="16" t="n"/>
      <c r="P62" s="16" t="n"/>
      <c r="Q62" s="17">
        <f>IF(A62="","",IF(E62="","Pendiente de salida",IF(H62="","En préstamo","Devuelto")))</f>
        <v/>
      </c>
      <c r="R62" s="18">
        <f>IF(OR(A62="",G62=""),"",IF(Q62="En préstamo",MAX(0,Parámetros!$B$2-G62),IF(Q62="Devuelto",MAX(0,H62-G62),0)))</f>
        <v/>
      </c>
      <c r="S62" s="18">
        <f>IF(OR(J62="",K62=""),"",K62-J62)</f>
        <v/>
      </c>
      <c r="T62" s="19">
        <f>IF(OR(L62="",M62=""),"",M62-L62)</f>
        <v/>
      </c>
      <c r="U62" s="20">
        <f>IF(A62="","",IF(OR(B62="",C62="",D62="",G62="",J62="",L62="",N62=""),"Completar salida",IF(AND(Q62&lt;&gt;"Devuelto",IFERROR(VLOOKUP(B62,Unidades!$A$2:$F$31,6,FALSE),"No encontrada")&lt;&gt;"Disponible"),"Unidad no asignable",IF(COUNTIFS($B$2:$B$201,B62,$Q$2:$Q$201,"En préstamo")&gt;1,"Unidad duplicada activa",IF(AND(Q62="En préstamo",G62&lt;Parámetros!$B$2),"Devolución vencida",IF(AND(Q62="Devuelto",OR(K62="",M62="",O62="")),"Completar devolución",IF(AND(S62&lt;&gt;"",S62&lt;0),"Revisar kilometraje",IF(AND(S62&lt;&gt;"",S62&gt;Parámetros!$B$4),"Kilometraje alto",""))))))))</f>
        <v/>
      </c>
    </row>
    <row r="63">
      <c r="A63" s="11" t="n"/>
      <c r="B63" s="11" t="n"/>
      <c r="C63" s="11" t="n"/>
      <c r="D63" s="11" t="n"/>
      <c r="E63" s="31" t="n"/>
      <c r="F63" s="32" t="n"/>
      <c r="G63" s="31" t="n"/>
      <c r="H63" s="31" t="n"/>
      <c r="I63" s="32" t="n"/>
      <c r="J63" s="14" t="n"/>
      <c r="K63" s="14" t="n"/>
      <c r="L63" s="15" t="n"/>
      <c r="M63" s="15" t="n"/>
      <c r="N63" s="16" t="n"/>
      <c r="O63" s="16" t="n"/>
      <c r="P63" s="16" t="n"/>
      <c r="Q63" s="17">
        <f>IF(A63="","",IF(E63="","Pendiente de salida",IF(H63="","En préstamo","Devuelto")))</f>
        <v/>
      </c>
      <c r="R63" s="18">
        <f>IF(OR(A63="",G63=""),"",IF(Q63="En préstamo",MAX(0,Parámetros!$B$2-G63),IF(Q63="Devuelto",MAX(0,H63-G63),0)))</f>
        <v/>
      </c>
      <c r="S63" s="18">
        <f>IF(OR(J63="",K63=""),"",K63-J63)</f>
        <v/>
      </c>
      <c r="T63" s="19">
        <f>IF(OR(L63="",M63=""),"",M63-L63)</f>
        <v/>
      </c>
      <c r="U63" s="20">
        <f>IF(A63="","",IF(OR(B63="",C63="",D63="",G63="",J63="",L63="",N63=""),"Completar salida",IF(AND(Q63&lt;&gt;"Devuelto",IFERROR(VLOOKUP(B63,Unidades!$A$2:$F$31,6,FALSE),"No encontrada")&lt;&gt;"Disponible"),"Unidad no asignable",IF(COUNTIFS($B$2:$B$201,B63,$Q$2:$Q$201,"En préstamo")&gt;1,"Unidad duplicada activa",IF(AND(Q63="En préstamo",G63&lt;Parámetros!$B$2),"Devolución vencida",IF(AND(Q63="Devuelto",OR(K63="",M63="",O63="")),"Completar devolución",IF(AND(S63&lt;&gt;"",S63&lt;0),"Revisar kilometraje",IF(AND(S63&lt;&gt;"",S63&gt;Parámetros!$B$4),"Kilometraje alto",""))))))))</f>
        <v/>
      </c>
    </row>
    <row r="64">
      <c r="A64" s="11" t="n"/>
      <c r="B64" s="11" t="n"/>
      <c r="C64" s="11" t="n"/>
      <c r="D64" s="11" t="n"/>
      <c r="E64" s="31" t="n"/>
      <c r="F64" s="32" t="n"/>
      <c r="G64" s="31" t="n"/>
      <c r="H64" s="31" t="n"/>
      <c r="I64" s="32" t="n"/>
      <c r="J64" s="14" t="n"/>
      <c r="K64" s="14" t="n"/>
      <c r="L64" s="15" t="n"/>
      <c r="M64" s="15" t="n"/>
      <c r="N64" s="16" t="n"/>
      <c r="O64" s="16" t="n"/>
      <c r="P64" s="16" t="n"/>
      <c r="Q64" s="17">
        <f>IF(A64="","",IF(E64="","Pendiente de salida",IF(H64="","En préstamo","Devuelto")))</f>
        <v/>
      </c>
      <c r="R64" s="18">
        <f>IF(OR(A64="",G64=""),"",IF(Q64="En préstamo",MAX(0,Parámetros!$B$2-G64),IF(Q64="Devuelto",MAX(0,H64-G64),0)))</f>
        <v/>
      </c>
      <c r="S64" s="18">
        <f>IF(OR(J64="",K64=""),"",K64-J64)</f>
        <v/>
      </c>
      <c r="T64" s="19">
        <f>IF(OR(L64="",M64=""),"",M64-L64)</f>
        <v/>
      </c>
      <c r="U64" s="20">
        <f>IF(A64="","",IF(OR(B64="",C64="",D64="",G64="",J64="",L64="",N64=""),"Completar salida",IF(AND(Q64&lt;&gt;"Devuelto",IFERROR(VLOOKUP(B64,Unidades!$A$2:$F$31,6,FALSE),"No encontrada")&lt;&gt;"Disponible"),"Unidad no asignable",IF(COUNTIFS($B$2:$B$201,B64,$Q$2:$Q$201,"En préstamo")&gt;1,"Unidad duplicada activa",IF(AND(Q64="En préstamo",G64&lt;Parámetros!$B$2),"Devolución vencida",IF(AND(Q64="Devuelto",OR(K64="",M64="",O64="")),"Completar devolución",IF(AND(S64&lt;&gt;"",S64&lt;0),"Revisar kilometraje",IF(AND(S64&lt;&gt;"",S64&gt;Parámetros!$B$4),"Kilometraje alto",""))))))))</f>
        <v/>
      </c>
    </row>
    <row r="65">
      <c r="A65" s="11" t="n"/>
      <c r="B65" s="11" t="n"/>
      <c r="C65" s="11" t="n"/>
      <c r="D65" s="11" t="n"/>
      <c r="E65" s="31" t="n"/>
      <c r="F65" s="32" t="n"/>
      <c r="G65" s="31" t="n"/>
      <c r="H65" s="31" t="n"/>
      <c r="I65" s="32" t="n"/>
      <c r="J65" s="14" t="n"/>
      <c r="K65" s="14" t="n"/>
      <c r="L65" s="15" t="n"/>
      <c r="M65" s="15" t="n"/>
      <c r="N65" s="16" t="n"/>
      <c r="O65" s="16" t="n"/>
      <c r="P65" s="16" t="n"/>
      <c r="Q65" s="17">
        <f>IF(A65="","",IF(E65="","Pendiente de salida",IF(H65="","En préstamo","Devuelto")))</f>
        <v/>
      </c>
      <c r="R65" s="18">
        <f>IF(OR(A65="",G65=""),"",IF(Q65="En préstamo",MAX(0,Parámetros!$B$2-G65),IF(Q65="Devuelto",MAX(0,H65-G65),0)))</f>
        <v/>
      </c>
      <c r="S65" s="18">
        <f>IF(OR(J65="",K65=""),"",K65-J65)</f>
        <v/>
      </c>
      <c r="T65" s="19">
        <f>IF(OR(L65="",M65=""),"",M65-L65)</f>
        <v/>
      </c>
      <c r="U65" s="20">
        <f>IF(A65="","",IF(OR(B65="",C65="",D65="",G65="",J65="",L65="",N65=""),"Completar salida",IF(AND(Q65&lt;&gt;"Devuelto",IFERROR(VLOOKUP(B65,Unidades!$A$2:$F$31,6,FALSE),"No encontrada")&lt;&gt;"Disponible"),"Unidad no asignable",IF(COUNTIFS($B$2:$B$201,B65,$Q$2:$Q$201,"En préstamo")&gt;1,"Unidad duplicada activa",IF(AND(Q65="En préstamo",G65&lt;Parámetros!$B$2),"Devolución vencida",IF(AND(Q65="Devuelto",OR(K65="",M65="",O65="")),"Completar devolución",IF(AND(S65&lt;&gt;"",S65&lt;0),"Revisar kilometraje",IF(AND(S65&lt;&gt;"",S65&gt;Parámetros!$B$4),"Kilometraje alto",""))))))))</f>
        <v/>
      </c>
    </row>
    <row r="66">
      <c r="A66" s="11" t="n"/>
      <c r="B66" s="11" t="n"/>
      <c r="C66" s="11" t="n"/>
      <c r="D66" s="11" t="n"/>
      <c r="E66" s="31" t="n"/>
      <c r="F66" s="32" t="n"/>
      <c r="G66" s="31" t="n"/>
      <c r="H66" s="31" t="n"/>
      <c r="I66" s="32" t="n"/>
      <c r="J66" s="14" t="n"/>
      <c r="K66" s="14" t="n"/>
      <c r="L66" s="15" t="n"/>
      <c r="M66" s="15" t="n"/>
      <c r="N66" s="16" t="n"/>
      <c r="O66" s="16" t="n"/>
      <c r="P66" s="16" t="n"/>
      <c r="Q66" s="17">
        <f>IF(A66="","",IF(E66="","Pendiente de salida",IF(H66="","En préstamo","Devuelto")))</f>
        <v/>
      </c>
      <c r="R66" s="18">
        <f>IF(OR(A66="",G66=""),"",IF(Q66="En préstamo",MAX(0,Parámetros!$B$2-G66),IF(Q66="Devuelto",MAX(0,H66-G66),0)))</f>
        <v/>
      </c>
      <c r="S66" s="18">
        <f>IF(OR(J66="",K66=""),"",K66-J66)</f>
        <v/>
      </c>
      <c r="T66" s="19">
        <f>IF(OR(L66="",M66=""),"",M66-L66)</f>
        <v/>
      </c>
      <c r="U66" s="20">
        <f>IF(A66="","",IF(OR(B66="",C66="",D66="",G66="",J66="",L66="",N66=""),"Completar salida",IF(AND(Q66&lt;&gt;"Devuelto",IFERROR(VLOOKUP(B66,Unidades!$A$2:$F$31,6,FALSE),"No encontrada")&lt;&gt;"Disponible"),"Unidad no asignable",IF(COUNTIFS($B$2:$B$201,B66,$Q$2:$Q$201,"En préstamo")&gt;1,"Unidad duplicada activa",IF(AND(Q66="En préstamo",G66&lt;Parámetros!$B$2),"Devolución vencida",IF(AND(Q66="Devuelto",OR(K66="",M66="",O66="")),"Completar devolución",IF(AND(S66&lt;&gt;"",S66&lt;0),"Revisar kilometraje",IF(AND(S66&lt;&gt;"",S66&gt;Parámetros!$B$4),"Kilometraje alto",""))))))))</f>
        <v/>
      </c>
    </row>
    <row r="67">
      <c r="A67" s="11" t="n"/>
      <c r="B67" s="11" t="n"/>
      <c r="C67" s="11" t="n"/>
      <c r="D67" s="11" t="n"/>
      <c r="E67" s="31" t="n"/>
      <c r="F67" s="32" t="n"/>
      <c r="G67" s="31" t="n"/>
      <c r="H67" s="31" t="n"/>
      <c r="I67" s="32" t="n"/>
      <c r="J67" s="14" t="n"/>
      <c r="K67" s="14" t="n"/>
      <c r="L67" s="15" t="n"/>
      <c r="M67" s="15" t="n"/>
      <c r="N67" s="16" t="n"/>
      <c r="O67" s="16" t="n"/>
      <c r="P67" s="16" t="n"/>
      <c r="Q67" s="17">
        <f>IF(A67="","",IF(E67="","Pendiente de salida",IF(H67="","En préstamo","Devuelto")))</f>
        <v/>
      </c>
      <c r="R67" s="18">
        <f>IF(OR(A67="",G67=""),"",IF(Q67="En préstamo",MAX(0,Parámetros!$B$2-G67),IF(Q67="Devuelto",MAX(0,H67-G67),0)))</f>
        <v/>
      </c>
      <c r="S67" s="18">
        <f>IF(OR(J67="",K67=""),"",K67-J67)</f>
        <v/>
      </c>
      <c r="T67" s="19">
        <f>IF(OR(L67="",M67=""),"",M67-L67)</f>
        <v/>
      </c>
      <c r="U67" s="20">
        <f>IF(A67="","",IF(OR(B67="",C67="",D67="",G67="",J67="",L67="",N67=""),"Completar salida",IF(AND(Q67&lt;&gt;"Devuelto",IFERROR(VLOOKUP(B67,Unidades!$A$2:$F$31,6,FALSE),"No encontrada")&lt;&gt;"Disponible"),"Unidad no asignable",IF(COUNTIFS($B$2:$B$201,B67,$Q$2:$Q$201,"En préstamo")&gt;1,"Unidad duplicada activa",IF(AND(Q67="En préstamo",G67&lt;Parámetros!$B$2),"Devolución vencida",IF(AND(Q67="Devuelto",OR(K67="",M67="",O67="")),"Completar devolución",IF(AND(S67&lt;&gt;"",S67&lt;0),"Revisar kilometraje",IF(AND(S67&lt;&gt;"",S67&gt;Parámetros!$B$4),"Kilometraje alto",""))))))))</f>
        <v/>
      </c>
    </row>
    <row r="68">
      <c r="A68" s="11" t="n"/>
      <c r="B68" s="11" t="n"/>
      <c r="C68" s="11" t="n"/>
      <c r="D68" s="11" t="n"/>
      <c r="E68" s="31" t="n"/>
      <c r="F68" s="32" t="n"/>
      <c r="G68" s="31" t="n"/>
      <c r="H68" s="31" t="n"/>
      <c r="I68" s="32" t="n"/>
      <c r="J68" s="14" t="n"/>
      <c r="K68" s="14" t="n"/>
      <c r="L68" s="15" t="n"/>
      <c r="M68" s="15" t="n"/>
      <c r="N68" s="16" t="n"/>
      <c r="O68" s="16" t="n"/>
      <c r="P68" s="16" t="n"/>
      <c r="Q68" s="17">
        <f>IF(A68="","",IF(E68="","Pendiente de salida",IF(H68="","En préstamo","Devuelto")))</f>
        <v/>
      </c>
      <c r="R68" s="18">
        <f>IF(OR(A68="",G68=""),"",IF(Q68="En préstamo",MAX(0,Parámetros!$B$2-G68),IF(Q68="Devuelto",MAX(0,H68-G68),0)))</f>
        <v/>
      </c>
      <c r="S68" s="18">
        <f>IF(OR(J68="",K68=""),"",K68-J68)</f>
        <v/>
      </c>
      <c r="T68" s="19">
        <f>IF(OR(L68="",M68=""),"",M68-L68)</f>
        <v/>
      </c>
      <c r="U68" s="20">
        <f>IF(A68="","",IF(OR(B68="",C68="",D68="",G68="",J68="",L68="",N68=""),"Completar salida",IF(AND(Q68&lt;&gt;"Devuelto",IFERROR(VLOOKUP(B68,Unidades!$A$2:$F$31,6,FALSE),"No encontrada")&lt;&gt;"Disponible"),"Unidad no asignable",IF(COUNTIFS($B$2:$B$201,B68,$Q$2:$Q$201,"En préstamo")&gt;1,"Unidad duplicada activa",IF(AND(Q68="En préstamo",G68&lt;Parámetros!$B$2),"Devolución vencida",IF(AND(Q68="Devuelto",OR(K68="",M68="",O68="")),"Completar devolución",IF(AND(S68&lt;&gt;"",S68&lt;0),"Revisar kilometraje",IF(AND(S68&lt;&gt;"",S68&gt;Parámetros!$B$4),"Kilometraje alto",""))))))))</f>
        <v/>
      </c>
    </row>
    <row r="69">
      <c r="A69" s="11" t="n"/>
      <c r="B69" s="11" t="n"/>
      <c r="C69" s="11" t="n"/>
      <c r="D69" s="11" t="n"/>
      <c r="E69" s="31" t="n"/>
      <c r="F69" s="32" t="n"/>
      <c r="G69" s="31" t="n"/>
      <c r="H69" s="31" t="n"/>
      <c r="I69" s="32" t="n"/>
      <c r="J69" s="14" t="n"/>
      <c r="K69" s="14" t="n"/>
      <c r="L69" s="15" t="n"/>
      <c r="M69" s="15" t="n"/>
      <c r="N69" s="16" t="n"/>
      <c r="O69" s="16" t="n"/>
      <c r="P69" s="16" t="n"/>
      <c r="Q69" s="17">
        <f>IF(A69="","",IF(E69="","Pendiente de salida",IF(H69="","En préstamo","Devuelto")))</f>
        <v/>
      </c>
      <c r="R69" s="18">
        <f>IF(OR(A69="",G69=""),"",IF(Q69="En préstamo",MAX(0,Parámetros!$B$2-G69),IF(Q69="Devuelto",MAX(0,H69-G69),0)))</f>
        <v/>
      </c>
      <c r="S69" s="18">
        <f>IF(OR(J69="",K69=""),"",K69-J69)</f>
        <v/>
      </c>
      <c r="T69" s="19">
        <f>IF(OR(L69="",M69=""),"",M69-L69)</f>
        <v/>
      </c>
      <c r="U69" s="20">
        <f>IF(A69="","",IF(OR(B69="",C69="",D69="",G69="",J69="",L69="",N69=""),"Completar salida",IF(AND(Q69&lt;&gt;"Devuelto",IFERROR(VLOOKUP(B69,Unidades!$A$2:$F$31,6,FALSE),"No encontrada")&lt;&gt;"Disponible"),"Unidad no asignable",IF(COUNTIFS($B$2:$B$201,B69,$Q$2:$Q$201,"En préstamo")&gt;1,"Unidad duplicada activa",IF(AND(Q69="En préstamo",G69&lt;Parámetros!$B$2),"Devolución vencida",IF(AND(Q69="Devuelto",OR(K69="",M69="",O69="")),"Completar devolución",IF(AND(S69&lt;&gt;"",S69&lt;0),"Revisar kilometraje",IF(AND(S69&lt;&gt;"",S69&gt;Parámetros!$B$4),"Kilometraje alto",""))))))))</f>
        <v/>
      </c>
    </row>
    <row r="70">
      <c r="A70" s="11" t="n"/>
      <c r="B70" s="11" t="n"/>
      <c r="C70" s="11" t="n"/>
      <c r="D70" s="11" t="n"/>
      <c r="E70" s="31" t="n"/>
      <c r="F70" s="32" t="n"/>
      <c r="G70" s="31" t="n"/>
      <c r="H70" s="31" t="n"/>
      <c r="I70" s="32" t="n"/>
      <c r="J70" s="14" t="n"/>
      <c r="K70" s="14" t="n"/>
      <c r="L70" s="15" t="n"/>
      <c r="M70" s="15" t="n"/>
      <c r="N70" s="16" t="n"/>
      <c r="O70" s="16" t="n"/>
      <c r="P70" s="16" t="n"/>
      <c r="Q70" s="17">
        <f>IF(A70="","",IF(E70="","Pendiente de salida",IF(H70="","En préstamo","Devuelto")))</f>
        <v/>
      </c>
      <c r="R70" s="18">
        <f>IF(OR(A70="",G70=""),"",IF(Q70="En préstamo",MAX(0,Parámetros!$B$2-G70),IF(Q70="Devuelto",MAX(0,H70-G70),0)))</f>
        <v/>
      </c>
      <c r="S70" s="18">
        <f>IF(OR(J70="",K70=""),"",K70-J70)</f>
        <v/>
      </c>
      <c r="T70" s="19">
        <f>IF(OR(L70="",M70=""),"",M70-L70)</f>
        <v/>
      </c>
      <c r="U70" s="20">
        <f>IF(A70="","",IF(OR(B70="",C70="",D70="",G70="",J70="",L70="",N70=""),"Completar salida",IF(AND(Q70&lt;&gt;"Devuelto",IFERROR(VLOOKUP(B70,Unidades!$A$2:$F$31,6,FALSE),"No encontrada")&lt;&gt;"Disponible"),"Unidad no asignable",IF(COUNTIFS($B$2:$B$201,B70,$Q$2:$Q$201,"En préstamo")&gt;1,"Unidad duplicada activa",IF(AND(Q70="En préstamo",G70&lt;Parámetros!$B$2),"Devolución vencida",IF(AND(Q70="Devuelto",OR(K70="",M70="",O70="")),"Completar devolución",IF(AND(S70&lt;&gt;"",S70&lt;0),"Revisar kilometraje",IF(AND(S70&lt;&gt;"",S70&gt;Parámetros!$B$4),"Kilometraje alto",""))))))))</f>
        <v/>
      </c>
    </row>
    <row r="71">
      <c r="A71" s="11" t="n"/>
      <c r="B71" s="11" t="n"/>
      <c r="C71" s="11" t="n"/>
      <c r="D71" s="11" t="n"/>
      <c r="E71" s="31" t="n"/>
      <c r="F71" s="32" t="n"/>
      <c r="G71" s="31" t="n"/>
      <c r="H71" s="31" t="n"/>
      <c r="I71" s="32" t="n"/>
      <c r="J71" s="14" t="n"/>
      <c r="K71" s="14" t="n"/>
      <c r="L71" s="15" t="n"/>
      <c r="M71" s="15" t="n"/>
      <c r="N71" s="16" t="n"/>
      <c r="O71" s="16" t="n"/>
      <c r="P71" s="16" t="n"/>
      <c r="Q71" s="17">
        <f>IF(A71="","",IF(E71="","Pendiente de salida",IF(H71="","En préstamo","Devuelto")))</f>
        <v/>
      </c>
      <c r="R71" s="18">
        <f>IF(OR(A71="",G71=""),"",IF(Q71="En préstamo",MAX(0,Parámetros!$B$2-G71),IF(Q71="Devuelto",MAX(0,H71-G71),0)))</f>
        <v/>
      </c>
      <c r="S71" s="18">
        <f>IF(OR(J71="",K71=""),"",K71-J71)</f>
        <v/>
      </c>
      <c r="T71" s="19">
        <f>IF(OR(L71="",M71=""),"",M71-L71)</f>
        <v/>
      </c>
      <c r="U71" s="20">
        <f>IF(A71="","",IF(OR(B71="",C71="",D71="",G71="",J71="",L71="",N71=""),"Completar salida",IF(AND(Q71&lt;&gt;"Devuelto",IFERROR(VLOOKUP(B71,Unidades!$A$2:$F$31,6,FALSE),"No encontrada")&lt;&gt;"Disponible"),"Unidad no asignable",IF(COUNTIFS($B$2:$B$201,B71,$Q$2:$Q$201,"En préstamo")&gt;1,"Unidad duplicada activa",IF(AND(Q71="En préstamo",G71&lt;Parámetros!$B$2),"Devolución vencida",IF(AND(Q71="Devuelto",OR(K71="",M71="",O71="")),"Completar devolución",IF(AND(S71&lt;&gt;"",S71&lt;0),"Revisar kilometraje",IF(AND(S71&lt;&gt;"",S71&gt;Parámetros!$B$4),"Kilometraje alto",""))))))))</f>
        <v/>
      </c>
    </row>
    <row r="72">
      <c r="A72" s="11" t="n"/>
      <c r="B72" s="11" t="n"/>
      <c r="C72" s="11" t="n"/>
      <c r="D72" s="11" t="n"/>
      <c r="E72" s="31" t="n"/>
      <c r="F72" s="32" t="n"/>
      <c r="G72" s="31" t="n"/>
      <c r="H72" s="31" t="n"/>
      <c r="I72" s="32" t="n"/>
      <c r="J72" s="14" t="n"/>
      <c r="K72" s="14" t="n"/>
      <c r="L72" s="15" t="n"/>
      <c r="M72" s="15" t="n"/>
      <c r="N72" s="16" t="n"/>
      <c r="O72" s="16" t="n"/>
      <c r="P72" s="16" t="n"/>
      <c r="Q72" s="17">
        <f>IF(A72="","",IF(E72="","Pendiente de salida",IF(H72="","En préstamo","Devuelto")))</f>
        <v/>
      </c>
      <c r="R72" s="18">
        <f>IF(OR(A72="",G72=""),"",IF(Q72="En préstamo",MAX(0,Parámetros!$B$2-G72),IF(Q72="Devuelto",MAX(0,H72-G72),0)))</f>
        <v/>
      </c>
      <c r="S72" s="18">
        <f>IF(OR(J72="",K72=""),"",K72-J72)</f>
        <v/>
      </c>
      <c r="T72" s="19">
        <f>IF(OR(L72="",M72=""),"",M72-L72)</f>
        <v/>
      </c>
      <c r="U72" s="20">
        <f>IF(A72="","",IF(OR(B72="",C72="",D72="",G72="",J72="",L72="",N72=""),"Completar salida",IF(AND(Q72&lt;&gt;"Devuelto",IFERROR(VLOOKUP(B72,Unidades!$A$2:$F$31,6,FALSE),"No encontrada")&lt;&gt;"Disponible"),"Unidad no asignable",IF(COUNTIFS($B$2:$B$201,B72,$Q$2:$Q$201,"En préstamo")&gt;1,"Unidad duplicada activa",IF(AND(Q72="En préstamo",G72&lt;Parámetros!$B$2),"Devolución vencida",IF(AND(Q72="Devuelto",OR(K72="",M72="",O72="")),"Completar devolución",IF(AND(S72&lt;&gt;"",S72&lt;0),"Revisar kilometraje",IF(AND(S72&lt;&gt;"",S72&gt;Parámetros!$B$4),"Kilometraje alto",""))))))))</f>
        <v/>
      </c>
    </row>
    <row r="73">
      <c r="A73" s="11" t="n"/>
      <c r="B73" s="11" t="n"/>
      <c r="C73" s="11" t="n"/>
      <c r="D73" s="11" t="n"/>
      <c r="E73" s="31" t="n"/>
      <c r="F73" s="32" t="n"/>
      <c r="G73" s="31" t="n"/>
      <c r="H73" s="31" t="n"/>
      <c r="I73" s="32" t="n"/>
      <c r="J73" s="14" t="n"/>
      <c r="K73" s="14" t="n"/>
      <c r="L73" s="15" t="n"/>
      <c r="M73" s="15" t="n"/>
      <c r="N73" s="16" t="n"/>
      <c r="O73" s="16" t="n"/>
      <c r="P73" s="16" t="n"/>
      <c r="Q73" s="17">
        <f>IF(A73="","",IF(E73="","Pendiente de salida",IF(H73="","En préstamo","Devuelto")))</f>
        <v/>
      </c>
      <c r="R73" s="18">
        <f>IF(OR(A73="",G73=""),"",IF(Q73="En préstamo",MAX(0,Parámetros!$B$2-G73),IF(Q73="Devuelto",MAX(0,H73-G73),0)))</f>
        <v/>
      </c>
      <c r="S73" s="18">
        <f>IF(OR(J73="",K73=""),"",K73-J73)</f>
        <v/>
      </c>
      <c r="T73" s="19">
        <f>IF(OR(L73="",M73=""),"",M73-L73)</f>
        <v/>
      </c>
      <c r="U73" s="20">
        <f>IF(A73="","",IF(OR(B73="",C73="",D73="",G73="",J73="",L73="",N73=""),"Completar salida",IF(AND(Q73&lt;&gt;"Devuelto",IFERROR(VLOOKUP(B73,Unidades!$A$2:$F$31,6,FALSE),"No encontrada")&lt;&gt;"Disponible"),"Unidad no asignable",IF(COUNTIFS($B$2:$B$201,B73,$Q$2:$Q$201,"En préstamo")&gt;1,"Unidad duplicada activa",IF(AND(Q73="En préstamo",G73&lt;Parámetros!$B$2),"Devolución vencida",IF(AND(Q73="Devuelto",OR(K73="",M73="",O73="")),"Completar devolución",IF(AND(S73&lt;&gt;"",S73&lt;0),"Revisar kilometraje",IF(AND(S73&lt;&gt;"",S73&gt;Parámetros!$B$4),"Kilometraje alto",""))))))))</f>
        <v/>
      </c>
    </row>
    <row r="74">
      <c r="A74" s="11" t="n"/>
      <c r="B74" s="11" t="n"/>
      <c r="C74" s="11" t="n"/>
      <c r="D74" s="11" t="n"/>
      <c r="E74" s="31" t="n"/>
      <c r="F74" s="32" t="n"/>
      <c r="G74" s="31" t="n"/>
      <c r="H74" s="31" t="n"/>
      <c r="I74" s="32" t="n"/>
      <c r="J74" s="14" t="n"/>
      <c r="K74" s="14" t="n"/>
      <c r="L74" s="15" t="n"/>
      <c r="M74" s="15" t="n"/>
      <c r="N74" s="16" t="n"/>
      <c r="O74" s="16" t="n"/>
      <c r="P74" s="16" t="n"/>
      <c r="Q74" s="17">
        <f>IF(A74="","",IF(E74="","Pendiente de salida",IF(H74="","En préstamo","Devuelto")))</f>
        <v/>
      </c>
      <c r="R74" s="18">
        <f>IF(OR(A74="",G74=""),"",IF(Q74="En préstamo",MAX(0,Parámetros!$B$2-G74),IF(Q74="Devuelto",MAX(0,H74-G74),0)))</f>
        <v/>
      </c>
      <c r="S74" s="18">
        <f>IF(OR(J74="",K74=""),"",K74-J74)</f>
        <v/>
      </c>
      <c r="T74" s="19">
        <f>IF(OR(L74="",M74=""),"",M74-L74)</f>
        <v/>
      </c>
      <c r="U74" s="20">
        <f>IF(A74="","",IF(OR(B74="",C74="",D74="",G74="",J74="",L74="",N74=""),"Completar salida",IF(AND(Q74&lt;&gt;"Devuelto",IFERROR(VLOOKUP(B74,Unidades!$A$2:$F$31,6,FALSE),"No encontrada")&lt;&gt;"Disponible"),"Unidad no asignable",IF(COUNTIFS($B$2:$B$201,B74,$Q$2:$Q$201,"En préstamo")&gt;1,"Unidad duplicada activa",IF(AND(Q74="En préstamo",G74&lt;Parámetros!$B$2),"Devolución vencida",IF(AND(Q74="Devuelto",OR(K74="",M74="",O74="")),"Completar devolución",IF(AND(S74&lt;&gt;"",S74&lt;0),"Revisar kilometraje",IF(AND(S74&lt;&gt;"",S74&gt;Parámetros!$B$4),"Kilometraje alto",""))))))))</f>
        <v/>
      </c>
    </row>
    <row r="75">
      <c r="A75" s="11" t="n"/>
      <c r="B75" s="11" t="n"/>
      <c r="C75" s="11" t="n"/>
      <c r="D75" s="11" t="n"/>
      <c r="E75" s="31" t="n"/>
      <c r="F75" s="32" t="n"/>
      <c r="G75" s="31" t="n"/>
      <c r="H75" s="31" t="n"/>
      <c r="I75" s="32" t="n"/>
      <c r="J75" s="14" t="n"/>
      <c r="K75" s="14" t="n"/>
      <c r="L75" s="15" t="n"/>
      <c r="M75" s="15" t="n"/>
      <c r="N75" s="16" t="n"/>
      <c r="O75" s="16" t="n"/>
      <c r="P75" s="16" t="n"/>
      <c r="Q75" s="17">
        <f>IF(A75="","",IF(E75="","Pendiente de salida",IF(H75="","En préstamo","Devuelto")))</f>
        <v/>
      </c>
      <c r="R75" s="18">
        <f>IF(OR(A75="",G75=""),"",IF(Q75="En préstamo",MAX(0,Parámetros!$B$2-G75),IF(Q75="Devuelto",MAX(0,H75-G75),0)))</f>
        <v/>
      </c>
      <c r="S75" s="18">
        <f>IF(OR(J75="",K75=""),"",K75-J75)</f>
        <v/>
      </c>
      <c r="T75" s="19">
        <f>IF(OR(L75="",M75=""),"",M75-L75)</f>
        <v/>
      </c>
      <c r="U75" s="20">
        <f>IF(A75="","",IF(OR(B75="",C75="",D75="",G75="",J75="",L75="",N75=""),"Completar salida",IF(AND(Q75&lt;&gt;"Devuelto",IFERROR(VLOOKUP(B75,Unidades!$A$2:$F$31,6,FALSE),"No encontrada")&lt;&gt;"Disponible"),"Unidad no asignable",IF(COUNTIFS($B$2:$B$201,B75,$Q$2:$Q$201,"En préstamo")&gt;1,"Unidad duplicada activa",IF(AND(Q75="En préstamo",G75&lt;Parámetros!$B$2),"Devolución vencida",IF(AND(Q75="Devuelto",OR(K75="",M75="",O75="")),"Completar devolución",IF(AND(S75&lt;&gt;"",S75&lt;0),"Revisar kilometraje",IF(AND(S75&lt;&gt;"",S75&gt;Parámetros!$B$4),"Kilometraje alto",""))))))))</f>
        <v/>
      </c>
    </row>
    <row r="76">
      <c r="A76" s="11" t="n"/>
      <c r="B76" s="11" t="n"/>
      <c r="C76" s="11" t="n"/>
      <c r="D76" s="11" t="n"/>
      <c r="E76" s="31" t="n"/>
      <c r="F76" s="32" t="n"/>
      <c r="G76" s="31" t="n"/>
      <c r="H76" s="31" t="n"/>
      <c r="I76" s="32" t="n"/>
      <c r="J76" s="14" t="n"/>
      <c r="K76" s="14" t="n"/>
      <c r="L76" s="15" t="n"/>
      <c r="M76" s="15" t="n"/>
      <c r="N76" s="16" t="n"/>
      <c r="O76" s="16" t="n"/>
      <c r="P76" s="16" t="n"/>
      <c r="Q76" s="17">
        <f>IF(A76="","",IF(E76="","Pendiente de salida",IF(H76="","En préstamo","Devuelto")))</f>
        <v/>
      </c>
      <c r="R76" s="18">
        <f>IF(OR(A76="",G76=""),"",IF(Q76="En préstamo",MAX(0,Parámetros!$B$2-G76),IF(Q76="Devuelto",MAX(0,H76-G76),0)))</f>
        <v/>
      </c>
      <c r="S76" s="18">
        <f>IF(OR(J76="",K76=""),"",K76-J76)</f>
        <v/>
      </c>
      <c r="T76" s="19">
        <f>IF(OR(L76="",M76=""),"",M76-L76)</f>
        <v/>
      </c>
      <c r="U76" s="20">
        <f>IF(A76="","",IF(OR(B76="",C76="",D76="",G76="",J76="",L76="",N76=""),"Completar salida",IF(AND(Q76&lt;&gt;"Devuelto",IFERROR(VLOOKUP(B76,Unidades!$A$2:$F$31,6,FALSE),"No encontrada")&lt;&gt;"Disponible"),"Unidad no asignable",IF(COUNTIFS($B$2:$B$201,B76,$Q$2:$Q$201,"En préstamo")&gt;1,"Unidad duplicada activa",IF(AND(Q76="En préstamo",G76&lt;Parámetros!$B$2),"Devolución vencida",IF(AND(Q76="Devuelto",OR(K76="",M76="",O76="")),"Completar devolución",IF(AND(S76&lt;&gt;"",S76&lt;0),"Revisar kilometraje",IF(AND(S76&lt;&gt;"",S76&gt;Parámetros!$B$4),"Kilometraje alto",""))))))))</f>
        <v/>
      </c>
    </row>
    <row r="77">
      <c r="A77" s="11" t="n"/>
      <c r="B77" s="11" t="n"/>
      <c r="C77" s="11" t="n"/>
      <c r="D77" s="11" t="n"/>
      <c r="E77" s="31" t="n"/>
      <c r="F77" s="32" t="n"/>
      <c r="G77" s="31" t="n"/>
      <c r="H77" s="31" t="n"/>
      <c r="I77" s="32" t="n"/>
      <c r="J77" s="14" t="n"/>
      <c r="K77" s="14" t="n"/>
      <c r="L77" s="15" t="n"/>
      <c r="M77" s="15" t="n"/>
      <c r="N77" s="16" t="n"/>
      <c r="O77" s="16" t="n"/>
      <c r="P77" s="16" t="n"/>
      <c r="Q77" s="17">
        <f>IF(A77="","",IF(E77="","Pendiente de salida",IF(H77="","En préstamo","Devuelto")))</f>
        <v/>
      </c>
      <c r="R77" s="18">
        <f>IF(OR(A77="",G77=""),"",IF(Q77="En préstamo",MAX(0,Parámetros!$B$2-G77),IF(Q77="Devuelto",MAX(0,H77-G77),0)))</f>
        <v/>
      </c>
      <c r="S77" s="18">
        <f>IF(OR(J77="",K77=""),"",K77-J77)</f>
        <v/>
      </c>
      <c r="T77" s="19">
        <f>IF(OR(L77="",M77=""),"",M77-L77)</f>
        <v/>
      </c>
      <c r="U77" s="20">
        <f>IF(A77="","",IF(OR(B77="",C77="",D77="",G77="",J77="",L77="",N77=""),"Completar salida",IF(AND(Q77&lt;&gt;"Devuelto",IFERROR(VLOOKUP(B77,Unidades!$A$2:$F$31,6,FALSE),"No encontrada")&lt;&gt;"Disponible"),"Unidad no asignable",IF(COUNTIFS($B$2:$B$201,B77,$Q$2:$Q$201,"En préstamo")&gt;1,"Unidad duplicada activa",IF(AND(Q77="En préstamo",G77&lt;Parámetros!$B$2),"Devolución vencida",IF(AND(Q77="Devuelto",OR(K77="",M77="",O77="")),"Completar devolución",IF(AND(S77&lt;&gt;"",S77&lt;0),"Revisar kilometraje",IF(AND(S77&lt;&gt;"",S77&gt;Parámetros!$B$4),"Kilometraje alto",""))))))))</f>
        <v/>
      </c>
    </row>
    <row r="78">
      <c r="A78" s="11" t="n"/>
      <c r="B78" s="11" t="n"/>
      <c r="C78" s="11" t="n"/>
      <c r="D78" s="11" t="n"/>
      <c r="E78" s="31" t="n"/>
      <c r="F78" s="32" t="n"/>
      <c r="G78" s="31" t="n"/>
      <c r="H78" s="31" t="n"/>
      <c r="I78" s="32" t="n"/>
      <c r="J78" s="14" t="n"/>
      <c r="K78" s="14" t="n"/>
      <c r="L78" s="15" t="n"/>
      <c r="M78" s="15" t="n"/>
      <c r="N78" s="16" t="n"/>
      <c r="O78" s="16" t="n"/>
      <c r="P78" s="16" t="n"/>
      <c r="Q78" s="17">
        <f>IF(A78="","",IF(E78="","Pendiente de salida",IF(H78="","En préstamo","Devuelto")))</f>
        <v/>
      </c>
      <c r="R78" s="18">
        <f>IF(OR(A78="",G78=""),"",IF(Q78="En préstamo",MAX(0,Parámetros!$B$2-G78),IF(Q78="Devuelto",MAX(0,H78-G78),0)))</f>
        <v/>
      </c>
      <c r="S78" s="18">
        <f>IF(OR(J78="",K78=""),"",K78-J78)</f>
        <v/>
      </c>
      <c r="T78" s="19">
        <f>IF(OR(L78="",M78=""),"",M78-L78)</f>
        <v/>
      </c>
      <c r="U78" s="20">
        <f>IF(A78="","",IF(OR(B78="",C78="",D78="",G78="",J78="",L78="",N78=""),"Completar salida",IF(AND(Q78&lt;&gt;"Devuelto",IFERROR(VLOOKUP(B78,Unidades!$A$2:$F$31,6,FALSE),"No encontrada")&lt;&gt;"Disponible"),"Unidad no asignable",IF(COUNTIFS($B$2:$B$201,B78,$Q$2:$Q$201,"En préstamo")&gt;1,"Unidad duplicada activa",IF(AND(Q78="En préstamo",G78&lt;Parámetros!$B$2),"Devolución vencida",IF(AND(Q78="Devuelto",OR(K78="",M78="",O78="")),"Completar devolución",IF(AND(S78&lt;&gt;"",S78&lt;0),"Revisar kilometraje",IF(AND(S78&lt;&gt;"",S78&gt;Parámetros!$B$4),"Kilometraje alto",""))))))))</f>
        <v/>
      </c>
    </row>
    <row r="79">
      <c r="A79" s="11" t="n"/>
      <c r="B79" s="11" t="n"/>
      <c r="C79" s="11" t="n"/>
      <c r="D79" s="11" t="n"/>
      <c r="E79" s="31" t="n"/>
      <c r="F79" s="32" t="n"/>
      <c r="G79" s="31" t="n"/>
      <c r="H79" s="31" t="n"/>
      <c r="I79" s="32" t="n"/>
      <c r="J79" s="14" t="n"/>
      <c r="K79" s="14" t="n"/>
      <c r="L79" s="15" t="n"/>
      <c r="M79" s="15" t="n"/>
      <c r="N79" s="16" t="n"/>
      <c r="O79" s="16" t="n"/>
      <c r="P79" s="16" t="n"/>
      <c r="Q79" s="17">
        <f>IF(A79="","",IF(E79="","Pendiente de salida",IF(H79="","En préstamo","Devuelto")))</f>
        <v/>
      </c>
      <c r="R79" s="18">
        <f>IF(OR(A79="",G79=""),"",IF(Q79="En préstamo",MAX(0,Parámetros!$B$2-G79),IF(Q79="Devuelto",MAX(0,H79-G79),0)))</f>
        <v/>
      </c>
      <c r="S79" s="18">
        <f>IF(OR(J79="",K79=""),"",K79-J79)</f>
        <v/>
      </c>
      <c r="T79" s="19">
        <f>IF(OR(L79="",M79=""),"",M79-L79)</f>
        <v/>
      </c>
      <c r="U79" s="20">
        <f>IF(A79="","",IF(OR(B79="",C79="",D79="",G79="",J79="",L79="",N79=""),"Completar salida",IF(AND(Q79&lt;&gt;"Devuelto",IFERROR(VLOOKUP(B79,Unidades!$A$2:$F$31,6,FALSE),"No encontrada")&lt;&gt;"Disponible"),"Unidad no asignable",IF(COUNTIFS($B$2:$B$201,B79,$Q$2:$Q$201,"En préstamo")&gt;1,"Unidad duplicada activa",IF(AND(Q79="En préstamo",G79&lt;Parámetros!$B$2),"Devolución vencida",IF(AND(Q79="Devuelto",OR(K79="",M79="",O79="")),"Completar devolución",IF(AND(S79&lt;&gt;"",S79&lt;0),"Revisar kilometraje",IF(AND(S79&lt;&gt;"",S79&gt;Parámetros!$B$4),"Kilometraje alto",""))))))))</f>
        <v/>
      </c>
    </row>
    <row r="80">
      <c r="A80" s="11" t="n"/>
      <c r="B80" s="11" t="n"/>
      <c r="C80" s="11" t="n"/>
      <c r="D80" s="11" t="n"/>
      <c r="E80" s="31" t="n"/>
      <c r="F80" s="32" t="n"/>
      <c r="G80" s="31" t="n"/>
      <c r="H80" s="31" t="n"/>
      <c r="I80" s="32" t="n"/>
      <c r="J80" s="14" t="n"/>
      <c r="K80" s="14" t="n"/>
      <c r="L80" s="15" t="n"/>
      <c r="M80" s="15" t="n"/>
      <c r="N80" s="16" t="n"/>
      <c r="O80" s="16" t="n"/>
      <c r="P80" s="16" t="n"/>
      <c r="Q80" s="17">
        <f>IF(A80="","",IF(E80="","Pendiente de salida",IF(H80="","En préstamo","Devuelto")))</f>
        <v/>
      </c>
      <c r="R80" s="18">
        <f>IF(OR(A80="",G80=""),"",IF(Q80="En préstamo",MAX(0,Parámetros!$B$2-G80),IF(Q80="Devuelto",MAX(0,H80-G80),0)))</f>
        <v/>
      </c>
      <c r="S80" s="18">
        <f>IF(OR(J80="",K80=""),"",K80-J80)</f>
        <v/>
      </c>
      <c r="T80" s="19">
        <f>IF(OR(L80="",M80=""),"",M80-L80)</f>
        <v/>
      </c>
      <c r="U80" s="20">
        <f>IF(A80="","",IF(OR(B80="",C80="",D80="",G80="",J80="",L80="",N80=""),"Completar salida",IF(AND(Q80&lt;&gt;"Devuelto",IFERROR(VLOOKUP(B80,Unidades!$A$2:$F$31,6,FALSE),"No encontrada")&lt;&gt;"Disponible"),"Unidad no asignable",IF(COUNTIFS($B$2:$B$201,B80,$Q$2:$Q$201,"En préstamo")&gt;1,"Unidad duplicada activa",IF(AND(Q80="En préstamo",G80&lt;Parámetros!$B$2),"Devolución vencida",IF(AND(Q80="Devuelto",OR(K80="",M80="",O80="")),"Completar devolución",IF(AND(S80&lt;&gt;"",S80&lt;0),"Revisar kilometraje",IF(AND(S80&lt;&gt;"",S80&gt;Parámetros!$B$4),"Kilometraje alto",""))))))))</f>
        <v/>
      </c>
    </row>
    <row r="81">
      <c r="A81" s="11" t="n"/>
      <c r="B81" s="11" t="n"/>
      <c r="C81" s="11" t="n"/>
      <c r="D81" s="11" t="n"/>
      <c r="E81" s="31" t="n"/>
      <c r="F81" s="32" t="n"/>
      <c r="G81" s="31" t="n"/>
      <c r="H81" s="31" t="n"/>
      <c r="I81" s="32" t="n"/>
      <c r="J81" s="14" t="n"/>
      <c r="K81" s="14" t="n"/>
      <c r="L81" s="15" t="n"/>
      <c r="M81" s="15" t="n"/>
      <c r="N81" s="16" t="n"/>
      <c r="O81" s="16" t="n"/>
      <c r="P81" s="16" t="n"/>
      <c r="Q81" s="17">
        <f>IF(A81="","",IF(E81="","Pendiente de salida",IF(H81="","En préstamo","Devuelto")))</f>
        <v/>
      </c>
      <c r="R81" s="18">
        <f>IF(OR(A81="",G81=""),"",IF(Q81="En préstamo",MAX(0,Parámetros!$B$2-G81),IF(Q81="Devuelto",MAX(0,H81-G81),0)))</f>
        <v/>
      </c>
      <c r="S81" s="18">
        <f>IF(OR(J81="",K81=""),"",K81-J81)</f>
        <v/>
      </c>
      <c r="T81" s="19">
        <f>IF(OR(L81="",M81=""),"",M81-L81)</f>
        <v/>
      </c>
      <c r="U81" s="20">
        <f>IF(A81="","",IF(OR(B81="",C81="",D81="",G81="",J81="",L81="",N81=""),"Completar salida",IF(AND(Q81&lt;&gt;"Devuelto",IFERROR(VLOOKUP(B81,Unidades!$A$2:$F$31,6,FALSE),"No encontrada")&lt;&gt;"Disponible"),"Unidad no asignable",IF(COUNTIFS($B$2:$B$201,B81,$Q$2:$Q$201,"En préstamo")&gt;1,"Unidad duplicada activa",IF(AND(Q81="En préstamo",G81&lt;Parámetros!$B$2),"Devolución vencida",IF(AND(Q81="Devuelto",OR(K81="",M81="",O81="")),"Completar devolución",IF(AND(S81&lt;&gt;"",S81&lt;0),"Revisar kilometraje",IF(AND(S81&lt;&gt;"",S81&gt;Parámetros!$B$4),"Kilometraje alto",""))))))))</f>
        <v/>
      </c>
    </row>
    <row r="82">
      <c r="A82" s="11" t="n"/>
      <c r="B82" s="11" t="n"/>
      <c r="C82" s="11" t="n"/>
      <c r="D82" s="11" t="n"/>
      <c r="E82" s="31" t="n"/>
      <c r="F82" s="32" t="n"/>
      <c r="G82" s="31" t="n"/>
      <c r="H82" s="31" t="n"/>
      <c r="I82" s="32" t="n"/>
      <c r="J82" s="14" t="n"/>
      <c r="K82" s="14" t="n"/>
      <c r="L82" s="15" t="n"/>
      <c r="M82" s="15" t="n"/>
      <c r="N82" s="16" t="n"/>
      <c r="O82" s="16" t="n"/>
      <c r="P82" s="16" t="n"/>
      <c r="Q82" s="17">
        <f>IF(A82="","",IF(E82="","Pendiente de salida",IF(H82="","En préstamo","Devuelto")))</f>
        <v/>
      </c>
      <c r="R82" s="18">
        <f>IF(OR(A82="",G82=""),"",IF(Q82="En préstamo",MAX(0,Parámetros!$B$2-G82),IF(Q82="Devuelto",MAX(0,H82-G82),0)))</f>
        <v/>
      </c>
      <c r="S82" s="18">
        <f>IF(OR(J82="",K82=""),"",K82-J82)</f>
        <v/>
      </c>
      <c r="T82" s="19">
        <f>IF(OR(L82="",M82=""),"",M82-L82)</f>
        <v/>
      </c>
      <c r="U82" s="20">
        <f>IF(A82="","",IF(OR(B82="",C82="",D82="",G82="",J82="",L82="",N82=""),"Completar salida",IF(AND(Q82&lt;&gt;"Devuelto",IFERROR(VLOOKUP(B82,Unidades!$A$2:$F$31,6,FALSE),"No encontrada")&lt;&gt;"Disponible"),"Unidad no asignable",IF(COUNTIFS($B$2:$B$201,B82,$Q$2:$Q$201,"En préstamo")&gt;1,"Unidad duplicada activa",IF(AND(Q82="En préstamo",G82&lt;Parámetros!$B$2),"Devolución vencida",IF(AND(Q82="Devuelto",OR(K82="",M82="",O82="")),"Completar devolución",IF(AND(S82&lt;&gt;"",S82&lt;0),"Revisar kilometraje",IF(AND(S82&lt;&gt;"",S82&gt;Parámetros!$B$4),"Kilometraje alto",""))))))))</f>
        <v/>
      </c>
    </row>
    <row r="83">
      <c r="A83" s="11" t="n"/>
      <c r="B83" s="11" t="n"/>
      <c r="C83" s="11" t="n"/>
      <c r="D83" s="11" t="n"/>
      <c r="E83" s="31" t="n"/>
      <c r="F83" s="32" t="n"/>
      <c r="G83" s="31" t="n"/>
      <c r="H83" s="31" t="n"/>
      <c r="I83" s="32" t="n"/>
      <c r="J83" s="14" t="n"/>
      <c r="K83" s="14" t="n"/>
      <c r="L83" s="15" t="n"/>
      <c r="M83" s="15" t="n"/>
      <c r="N83" s="16" t="n"/>
      <c r="O83" s="16" t="n"/>
      <c r="P83" s="16" t="n"/>
      <c r="Q83" s="17">
        <f>IF(A83="","",IF(E83="","Pendiente de salida",IF(H83="","En préstamo","Devuelto")))</f>
        <v/>
      </c>
      <c r="R83" s="18">
        <f>IF(OR(A83="",G83=""),"",IF(Q83="En préstamo",MAX(0,Parámetros!$B$2-G83),IF(Q83="Devuelto",MAX(0,H83-G83),0)))</f>
        <v/>
      </c>
      <c r="S83" s="18">
        <f>IF(OR(J83="",K83=""),"",K83-J83)</f>
        <v/>
      </c>
      <c r="T83" s="19">
        <f>IF(OR(L83="",M83=""),"",M83-L83)</f>
        <v/>
      </c>
      <c r="U83" s="20">
        <f>IF(A83="","",IF(OR(B83="",C83="",D83="",G83="",J83="",L83="",N83=""),"Completar salida",IF(AND(Q83&lt;&gt;"Devuelto",IFERROR(VLOOKUP(B83,Unidades!$A$2:$F$31,6,FALSE),"No encontrada")&lt;&gt;"Disponible"),"Unidad no asignable",IF(COUNTIFS($B$2:$B$201,B83,$Q$2:$Q$201,"En préstamo")&gt;1,"Unidad duplicada activa",IF(AND(Q83="En préstamo",G83&lt;Parámetros!$B$2),"Devolución vencida",IF(AND(Q83="Devuelto",OR(K83="",M83="",O83="")),"Completar devolución",IF(AND(S83&lt;&gt;"",S83&lt;0),"Revisar kilometraje",IF(AND(S83&lt;&gt;"",S83&gt;Parámetros!$B$4),"Kilometraje alto",""))))))))</f>
        <v/>
      </c>
    </row>
    <row r="84">
      <c r="A84" s="11" t="n"/>
      <c r="B84" s="11" t="n"/>
      <c r="C84" s="11" t="n"/>
      <c r="D84" s="11" t="n"/>
      <c r="E84" s="31" t="n"/>
      <c r="F84" s="32" t="n"/>
      <c r="G84" s="31" t="n"/>
      <c r="H84" s="31" t="n"/>
      <c r="I84" s="32" t="n"/>
      <c r="J84" s="14" t="n"/>
      <c r="K84" s="14" t="n"/>
      <c r="L84" s="15" t="n"/>
      <c r="M84" s="15" t="n"/>
      <c r="N84" s="16" t="n"/>
      <c r="O84" s="16" t="n"/>
      <c r="P84" s="16" t="n"/>
      <c r="Q84" s="17">
        <f>IF(A84="","",IF(E84="","Pendiente de salida",IF(H84="","En préstamo","Devuelto")))</f>
        <v/>
      </c>
      <c r="R84" s="18">
        <f>IF(OR(A84="",G84=""),"",IF(Q84="En préstamo",MAX(0,Parámetros!$B$2-G84),IF(Q84="Devuelto",MAX(0,H84-G84),0)))</f>
        <v/>
      </c>
      <c r="S84" s="18">
        <f>IF(OR(J84="",K84=""),"",K84-J84)</f>
        <v/>
      </c>
      <c r="T84" s="19">
        <f>IF(OR(L84="",M84=""),"",M84-L84)</f>
        <v/>
      </c>
      <c r="U84" s="20">
        <f>IF(A84="","",IF(OR(B84="",C84="",D84="",G84="",J84="",L84="",N84=""),"Completar salida",IF(AND(Q84&lt;&gt;"Devuelto",IFERROR(VLOOKUP(B84,Unidades!$A$2:$F$31,6,FALSE),"No encontrada")&lt;&gt;"Disponible"),"Unidad no asignable",IF(COUNTIFS($B$2:$B$201,B84,$Q$2:$Q$201,"En préstamo")&gt;1,"Unidad duplicada activa",IF(AND(Q84="En préstamo",G84&lt;Parámetros!$B$2),"Devolución vencida",IF(AND(Q84="Devuelto",OR(K84="",M84="",O84="")),"Completar devolución",IF(AND(S84&lt;&gt;"",S84&lt;0),"Revisar kilometraje",IF(AND(S84&lt;&gt;"",S84&gt;Parámetros!$B$4),"Kilometraje alto",""))))))))</f>
        <v/>
      </c>
    </row>
    <row r="85">
      <c r="A85" s="11" t="n"/>
      <c r="B85" s="11" t="n"/>
      <c r="C85" s="11" t="n"/>
      <c r="D85" s="11" t="n"/>
      <c r="E85" s="31" t="n"/>
      <c r="F85" s="32" t="n"/>
      <c r="G85" s="31" t="n"/>
      <c r="H85" s="31" t="n"/>
      <c r="I85" s="32" t="n"/>
      <c r="J85" s="14" t="n"/>
      <c r="K85" s="14" t="n"/>
      <c r="L85" s="15" t="n"/>
      <c r="M85" s="15" t="n"/>
      <c r="N85" s="16" t="n"/>
      <c r="O85" s="16" t="n"/>
      <c r="P85" s="16" t="n"/>
      <c r="Q85" s="17">
        <f>IF(A85="","",IF(E85="","Pendiente de salida",IF(H85="","En préstamo","Devuelto")))</f>
        <v/>
      </c>
      <c r="R85" s="18">
        <f>IF(OR(A85="",G85=""),"",IF(Q85="En préstamo",MAX(0,Parámetros!$B$2-G85),IF(Q85="Devuelto",MAX(0,H85-G85),0)))</f>
        <v/>
      </c>
      <c r="S85" s="18">
        <f>IF(OR(J85="",K85=""),"",K85-J85)</f>
        <v/>
      </c>
      <c r="T85" s="19">
        <f>IF(OR(L85="",M85=""),"",M85-L85)</f>
        <v/>
      </c>
      <c r="U85" s="20">
        <f>IF(A85="","",IF(OR(B85="",C85="",D85="",G85="",J85="",L85="",N85=""),"Completar salida",IF(AND(Q85&lt;&gt;"Devuelto",IFERROR(VLOOKUP(B85,Unidades!$A$2:$F$31,6,FALSE),"No encontrada")&lt;&gt;"Disponible"),"Unidad no asignable",IF(COUNTIFS($B$2:$B$201,B85,$Q$2:$Q$201,"En préstamo")&gt;1,"Unidad duplicada activa",IF(AND(Q85="En préstamo",G85&lt;Parámetros!$B$2),"Devolución vencida",IF(AND(Q85="Devuelto",OR(K85="",M85="",O85="")),"Completar devolución",IF(AND(S85&lt;&gt;"",S85&lt;0),"Revisar kilometraje",IF(AND(S85&lt;&gt;"",S85&gt;Parámetros!$B$4),"Kilometraje alto",""))))))))</f>
        <v/>
      </c>
    </row>
    <row r="86">
      <c r="A86" s="11" t="n"/>
      <c r="B86" s="11" t="n"/>
      <c r="C86" s="11" t="n"/>
      <c r="D86" s="11" t="n"/>
      <c r="E86" s="31" t="n"/>
      <c r="F86" s="32" t="n"/>
      <c r="G86" s="31" t="n"/>
      <c r="H86" s="31" t="n"/>
      <c r="I86" s="32" t="n"/>
      <c r="J86" s="14" t="n"/>
      <c r="K86" s="14" t="n"/>
      <c r="L86" s="15" t="n"/>
      <c r="M86" s="15" t="n"/>
      <c r="N86" s="16" t="n"/>
      <c r="O86" s="16" t="n"/>
      <c r="P86" s="16" t="n"/>
      <c r="Q86" s="17">
        <f>IF(A86="","",IF(E86="","Pendiente de salida",IF(H86="","En préstamo","Devuelto")))</f>
        <v/>
      </c>
      <c r="R86" s="18">
        <f>IF(OR(A86="",G86=""),"",IF(Q86="En préstamo",MAX(0,Parámetros!$B$2-G86),IF(Q86="Devuelto",MAX(0,H86-G86),0)))</f>
        <v/>
      </c>
      <c r="S86" s="18">
        <f>IF(OR(J86="",K86=""),"",K86-J86)</f>
        <v/>
      </c>
      <c r="T86" s="19">
        <f>IF(OR(L86="",M86=""),"",M86-L86)</f>
        <v/>
      </c>
      <c r="U86" s="20">
        <f>IF(A86="","",IF(OR(B86="",C86="",D86="",G86="",J86="",L86="",N86=""),"Completar salida",IF(AND(Q86&lt;&gt;"Devuelto",IFERROR(VLOOKUP(B86,Unidades!$A$2:$F$31,6,FALSE),"No encontrada")&lt;&gt;"Disponible"),"Unidad no asignable",IF(COUNTIFS($B$2:$B$201,B86,$Q$2:$Q$201,"En préstamo")&gt;1,"Unidad duplicada activa",IF(AND(Q86="En préstamo",G86&lt;Parámetros!$B$2),"Devolución vencida",IF(AND(Q86="Devuelto",OR(K86="",M86="",O86="")),"Completar devolución",IF(AND(S86&lt;&gt;"",S86&lt;0),"Revisar kilometraje",IF(AND(S86&lt;&gt;"",S86&gt;Parámetros!$B$4),"Kilometraje alto",""))))))))</f>
        <v/>
      </c>
    </row>
    <row r="87">
      <c r="A87" s="11" t="n"/>
      <c r="B87" s="11" t="n"/>
      <c r="C87" s="11" t="n"/>
      <c r="D87" s="11" t="n"/>
      <c r="E87" s="31" t="n"/>
      <c r="F87" s="32" t="n"/>
      <c r="G87" s="31" t="n"/>
      <c r="H87" s="31" t="n"/>
      <c r="I87" s="32" t="n"/>
      <c r="J87" s="14" t="n"/>
      <c r="K87" s="14" t="n"/>
      <c r="L87" s="15" t="n"/>
      <c r="M87" s="15" t="n"/>
      <c r="N87" s="16" t="n"/>
      <c r="O87" s="16" t="n"/>
      <c r="P87" s="16" t="n"/>
      <c r="Q87" s="17">
        <f>IF(A87="","",IF(E87="","Pendiente de salida",IF(H87="","En préstamo","Devuelto")))</f>
        <v/>
      </c>
      <c r="R87" s="18">
        <f>IF(OR(A87="",G87=""),"",IF(Q87="En préstamo",MAX(0,Parámetros!$B$2-G87),IF(Q87="Devuelto",MAX(0,H87-G87),0)))</f>
        <v/>
      </c>
      <c r="S87" s="18">
        <f>IF(OR(J87="",K87=""),"",K87-J87)</f>
        <v/>
      </c>
      <c r="T87" s="19">
        <f>IF(OR(L87="",M87=""),"",M87-L87)</f>
        <v/>
      </c>
      <c r="U87" s="20">
        <f>IF(A87="","",IF(OR(B87="",C87="",D87="",G87="",J87="",L87="",N87=""),"Completar salida",IF(AND(Q87&lt;&gt;"Devuelto",IFERROR(VLOOKUP(B87,Unidades!$A$2:$F$31,6,FALSE),"No encontrada")&lt;&gt;"Disponible"),"Unidad no asignable",IF(COUNTIFS($B$2:$B$201,B87,$Q$2:$Q$201,"En préstamo")&gt;1,"Unidad duplicada activa",IF(AND(Q87="En préstamo",G87&lt;Parámetros!$B$2),"Devolución vencida",IF(AND(Q87="Devuelto",OR(K87="",M87="",O87="")),"Completar devolución",IF(AND(S87&lt;&gt;"",S87&lt;0),"Revisar kilometraje",IF(AND(S87&lt;&gt;"",S87&gt;Parámetros!$B$4),"Kilometraje alto",""))))))))</f>
        <v/>
      </c>
    </row>
    <row r="88">
      <c r="A88" s="11" t="n"/>
      <c r="B88" s="11" t="n"/>
      <c r="C88" s="11" t="n"/>
      <c r="D88" s="11" t="n"/>
      <c r="E88" s="31" t="n"/>
      <c r="F88" s="32" t="n"/>
      <c r="G88" s="31" t="n"/>
      <c r="H88" s="31" t="n"/>
      <c r="I88" s="32" t="n"/>
      <c r="J88" s="14" t="n"/>
      <c r="K88" s="14" t="n"/>
      <c r="L88" s="15" t="n"/>
      <c r="M88" s="15" t="n"/>
      <c r="N88" s="16" t="n"/>
      <c r="O88" s="16" t="n"/>
      <c r="P88" s="16" t="n"/>
      <c r="Q88" s="17">
        <f>IF(A88="","",IF(E88="","Pendiente de salida",IF(H88="","En préstamo","Devuelto")))</f>
        <v/>
      </c>
      <c r="R88" s="18">
        <f>IF(OR(A88="",G88=""),"",IF(Q88="En préstamo",MAX(0,Parámetros!$B$2-G88),IF(Q88="Devuelto",MAX(0,H88-G88),0)))</f>
        <v/>
      </c>
      <c r="S88" s="18">
        <f>IF(OR(J88="",K88=""),"",K88-J88)</f>
        <v/>
      </c>
      <c r="T88" s="19">
        <f>IF(OR(L88="",M88=""),"",M88-L88)</f>
        <v/>
      </c>
      <c r="U88" s="20">
        <f>IF(A88="","",IF(OR(B88="",C88="",D88="",G88="",J88="",L88="",N88=""),"Completar salida",IF(AND(Q88&lt;&gt;"Devuelto",IFERROR(VLOOKUP(B88,Unidades!$A$2:$F$31,6,FALSE),"No encontrada")&lt;&gt;"Disponible"),"Unidad no asignable",IF(COUNTIFS($B$2:$B$201,B88,$Q$2:$Q$201,"En préstamo")&gt;1,"Unidad duplicada activa",IF(AND(Q88="En préstamo",G88&lt;Parámetros!$B$2),"Devolución vencida",IF(AND(Q88="Devuelto",OR(K88="",M88="",O88="")),"Completar devolución",IF(AND(S88&lt;&gt;"",S88&lt;0),"Revisar kilometraje",IF(AND(S88&lt;&gt;"",S88&gt;Parámetros!$B$4),"Kilometraje alto",""))))))))</f>
        <v/>
      </c>
    </row>
    <row r="89">
      <c r="A89" s="11" t="n"/>
      <c r="B89" s="11" t="n"/>
      <c r="C89" s="11" t="n"/>
      <c r="D89" s="11" t="n"/>
      <c r="E89" s="31" t="n"/>
      <c r="F89" s="32" t="n"/>
      <c r="G89" s="31" t="n"/>
      <c r="H89" s="31" t="n"/>
      <c r="I89" s="32" t="n"/>
      <c r="J89" s="14" t="n"/>
      <c r="K89" s="14" t="n"/>
      <c r="L89" s="15" t="n"/>
      <c r="M89" s="15" t="n"/>
      <c r="N89" s="16" t="n"/>
      <c r="O89" s="16" t="n"/>
      <c r="P89" s="16" t="n"/>
      <c r="Q89" s="17">
        <f>IF(A89="","",IF(E89="","Pendiente de salida",IF(H89="","En préstamo","Devuelto")))</f>
        <v/>
      </c>
      <c r="R89" s="18">
        <f>IF(OR(A89="",G89=""),"",IF(Q89="En préstamo",MAX(0,Parámetros!$B$2-G89),IF(Q89="Devuelto",MAX(0,H89-G89),0)))</f>
        <v/>
      </c>
      <c r="S89" s="18">
        <f>IF(OR(J89="",K89=""),"",K89-J89)</f>
        <v/>
      </c>
      <c r="T89" s="19">
        <f>IF(OR(L89="",M89=""),"",M89-L89)</f>
        <v/>
      </c>
      <c r="U89" s="20">
        <f>IF(A89="","",IF(OR(B89="",C89="",D89="",G89="",J89="",L89="",N89=""),"Completar salida",IF(AND(Q89&lt;&gt;"Devuelto",IFERROR(VLOOKUP(B89,Unidades!$A$2:$F$31,6,FALSE),"No encontrada")&lt;&gt;"Disponible"),"Unidad no asignable",IF(COUNTIFS($B$2:$B$201,B89,$Q$2:$Q$201,"En préstamo")&gt;1,"Unidad duplicada activa",IF(AND(Q89="En préstamo",G89&lt;Parámetros!$B$2),"Devolución vencida",IF(AND(Q89="Devuelto",OR(K89="",M89="",O89="")),"Completar devolución",IF(AND(S89&lt;&gt;"",S89&lt;0),"Revisar kilometraje",IF(AND(S89&lt;&gt;"",S89&gt;Parámetros!$B$4),"Kilometraje alto",""))))))))</f>
        <v/>
      </c>
    </row>
    <row r="90">
      <c r="A90" s="11" t="n"/>
      <c r="B90" s="11" t="n"/>
      <c r="C90" s="11" t="n"/>
      <c r="D90" s="11" t="n"/>
      <c r="E90" s="31" t="n"/>
      <c r="F90" s="32" t="n"/>
      <c r="G90" s="31" t="n"/>
      <c r="H90" s="31" t="n"/>
      <c r="I90" s="32" t="n"/>
      <c r="J90" s="14" t="n"/>
      <c r="K90" s="14" t="n"/>
      <c r="L90" s="15" t="n"/>
      <c r="M90" s="15" t="n"/>
      <c r="N90" s="16" t="n"/>
      <c r="O90" s="16" t="n"/>
      <c r="P90" s="16" t="n"/>
      <c r="Q90" s="17">
        <f>IF(A90="","",IF(E90="","Pendiente de salida",IF(H90="","En préstamo","Devuelto")))</f>
        <v/>
      </c>
      <c r="R90" s="18">
        <f>IF(OR(A90="",G90=""),"",IF(Q90="En préstamo",MAX(0,Parámetros!$B$2-G90),IF(Q90="Devuelto",MAX(0,H90-G90),0)))</f>
        <v/>
      </c>
      <c r="S90" s="18">
        <f>IF(OR(J90="",K90=""),"",K90-J90)</f>
        <v/>
      </c>
      <c r="T90" s="19">
        <f>IF(OR(L90="",M90=""),"",M90-L90)</f>
        <v/>
      </c>
      <c r="U90" s="20">
        <f>IF(A90="","",IF(OR(B90="",C90="",D90="",G90="",J90="",L90="",N90=""),"Completar salida",IF(AND(Q90&lt;&gt;"Devuelto",IFERROR(VLOOKUP(B90,Unidades!$A$2:$F$31,6,FALSE),"No encontrada")&lt;&gt;"Disponible"),"Unidad no asignable",IF(COUNTIFS($B$2:$B$201,B90,$Q$2:$Q$201,"En préstamo")&gt;1,"Unidad duplicada activa",IF(AND(Q90="En préstamo",G90&lt;Parámetros!$B$2),"Devolución vencida",IF(AND(Q90="Devuelto",OR(K90="",M90="",O90="")),"Completar devolución",IF(AND(S90&lt;&gt;"",S90&lt;0),"Revisar kilometraje",IF(AND(S90&lt;&gt;"",S90&gt;Parámetros!$B$4),"Kilometraje alto",""))))))))</f>
        <v/>
      </c>
    </row>
    <row r="91">
      <c r="A91" s="11" t="n"/>
      <c r="B91" s="11" t="n"/>
      <c r="C91" s="11" t="n"/>
      <c r="D91" s="11" t="n"/>
      <c r="E91" s="31" t="n"/>
      <c r="F91" s="32" t="n"/>
      <c r="G91" s="31" t="n"/>
      <c r="H91" s="31" t="n"/>
      <c r="I91" s="32" t="n"/>
      <c r="J91" s="14" t="n"/>
      <c r="K91" s="14" t="n"/>
      <c r="L91" s="15" t="n"/>
      <c r="M91" s="15" t="n"/>
      <c r="N91" s="16" t="n"/>
      <c r="O91" s="16" t="n"/>
      <c r="P91" s="16" t="n"/>
      <c r="Q91" s="17">
        <f>IF(A91="","",IF(E91="","Pendiente de salida",IF(H91="","En préstamo","Devuelto")))</f>
        <v/>
      </c>
      <c r="R91" s="18">
        <f>IF(OR(A91="",G91=""),"",IF(Q91="En préstamo",MAX(0,Parámetros!$B$2-G91),IF(Q91="Devuelto",MAX(0,H91-G91),0)))</f>
        <v/>
      </c>
      <c r="S91" s="18">
        <f>IF(OR(J91="",K91=""),"",K91-J91)</f>
        <v/>
      </c>
      <c r="T91" s="19">
        <f>IF(OR(L91="",M91=""),"",M91-L91)</f>
        <v/>
      </c>
      <c r="U91" s="20">
        <f>IF(A91="","",IF(OR(B91="",C91="",D91="",G91="",J91="",L91="",N91=""),"Completar salida",IF(AND(Q91&lt;&gt;"Devuelto",IFERROR(VLOOKUP(B91,Unidades!$A$2:$F$31,6,FALSE),"No encontrada")&lt;&gt;"Disponible"),"Unidad no asignable",IF(COUNTIFS($B$2:$B$201,B91,$Q$2:$Q$201,"En préstamo")&gt;1,"Unidad duplicada activa",IF(AND(Q91="En préstamo",G91&lt;Parámetros!$B$2),"Devolución vencida",IF(AND(Q91="Devuelto",OR(K91="",M91="",O91="")),"Completar devolución",IF(AND(S91&lt;&gt;"",S91&lt;0),"Revisar kilometraje",IF(AND(S91&lt;&gt;"",S91&gt;Parámetros!$B$4),"Kilometraje alto",""))))))))</f>
        <v/>
      </c>
    </row>
    <row r="92">
      <c r="A92" s="11" t="n"/>
      <c r="B92" s="11" t="n"/>
      <c r="C92" s="11" t="n"/>
      <c r="D92" s="11" t="n"/>
      <c r="E92" s="31" t="n"/>
      <c r="F92" s="32" t="n"/>
      <c r="G92" s="31" t="n"/>
      <c r="H92" s="31" t="n"/>
      <c r="I92" s="32" t="n"/>
      <c r="J92" s="14" t="n"/>
      <c r="K92" s="14" t="n"/>
      <c r="L92" s="15" t="n"/>
      <c r="M92" s="15" t="n"/>
      <c r="N92" s="16" t="n"/>
      <c r="O92" s="16" t="n"/>
      <c r="P92" s="16" t="n"/>
      <c r="Q92" s="17">
        <f>IF(A92="","",IF(E92="","Pendiente de salida",IF(H92="","En préstamo","Devuelto")))</f>
        <v/>
      </c>
      <c r="R92" s="18">
        <f>IF(OR(A92="",G92=""),"",IF(Q92="En préstamo",MAX(0,Parámetros!$B$2-G92),IF(Q92="Devuelto",MAX(0,H92-G92),0)))</f>
        <v/>
      </c>
      <c r="S92" s="18">
        <f>IF(OR(J92="",K92=""),"",K92-J92)</f>
        <v/>
      </c>
      <c r="T92" s="19">
        <f>IF(OR(L92="",M92=""),"",M92-L92)</f>
        <v/>
      </c>
      <c r="U92" s="20">
        <f>IF(A92="","",IF(OR(B92="",C92="",D92="",G92="",J92="",L92="",N92=""),"Completar salida",IF(AND(Q92&lt;&gt;"Devuelto",IFERROR(VLOOKUP(B92,Unidades!$A$2:$F$31,6,FALSE),"No encontrada")&lt;&gt;"Disponible"),"Unidad no asignable",IF(COUNTIFS($B$2:$B$201,B92,$Q$2:$Q$201,"En préstamo")&gt;1,"Unidad duplicada activa",IF(AND(Q92="En préstamo",G92&lt;Parámetros!$B$2),"Devolución vencida",IF(AND(Q92="Devuelto",OR(K92="",M92="",O92="")),"Completar devolución",IF(AND(S92&lt;&gt;"",S92&lt;0),"Revisar kilometraje",IF(AND(S92&lt;&gt;"",S92&gt;Parámetros!$B$4),"Kilometraje alto",""))))))))</f>
        <v/>
      </c>
    </row>
    <row r="93">
      <c r="A93" s="11" t="n"/>
      <c r="B93" s="11" t="n"/>
      <c r="C93" s="11" t="n"/>
      <c r="D93" s="11" t="n"/>
      <c r="E93" s="31" t="n"/>
      <c r="F93" s="32" t="n"/>
      <c r="G93" s="31" t="n"/>
      <c r="H93" s="31" t="n"/>
      <c r="I93" s="32" t="n"/>
      <c r="J93" s="14" t="n"/>
      <c r="K93" s="14" t="n"/>
      <c r="L93" s="15" t="n"/>
      <c r="M93" s="15" t="n"/>
      <c r="N93" s="16" t="n"/>
      <c r="O93" s="16" t="n"/>
      <c r="P93" s="16" t="n"/>
      <c r="Q93" s="17">
        <f>IF(A93="","",IF(E93="","Pendiente de salida",IF(H93="","En préstamo","Devuelto")))</f>
        <v/>
      </c>
      <c r="R93" s="18">
        <f>IF(OR(A93="",G93=""),"",IF(Q93="En préstamo",MAX(0,Parámetros!$B$2-G93),IF(Q93="Devuelto",MAX(0,H93-G93),0)))</f>
        <v/>
      </c>
      <c r="S93" s="18">
        <f>IF(OR(J93="",K93=""),"",K93-J93)</f>
        <v/>
      </c>
      <c r="T93" s="19">
        <f>IF(OR(L93="",M93=""),"",M93-L93)</f>
        <v/>
      </c>
      <c r="U93" s="20">
        <f>IF(A93="","",IF(OR(B93="",C93="",D93="",G93="",J93="",L93="",N93=""),"Completar salida",IF(AND(Q93&lt;&gt;"Devuelto",IFERROR(VLOOKUP(B93,Unidades!$A$2:$F$31,6,FALSE),"No encontrada")&lt;&gt;"Disponible"),"Unidad no asignable",IF(COUNTIFS($B$2:$B$201,B93,$Q$2:$Q$201,"En préstamo")&gt;1,"Unidad duplicada activa",IF(AND(Q93="En préstamo",G93&lt;Parámetros!$B$2),"Devolución vencida",IF(AND(Q93="Devuelto",OR(K93="",M93="",O93="")),"Completar devolución",IF(AND(S93&lt;&gt;"",S93&lt;0),"Revisar kilometraje",IF(AND(S93&lt;&gt;"",S93&gt;Parámetros!$B$4),"Kilometraje alto",""))))))))</f>
        <v/>
      </c>
    </row>
    <row r="94">
      <c r="A94" s="11" t="n"/>
      <c r="B94" s="11" t="n"/>
      <c r="C94" s="11" t="n"/>
      <c r="D94" s="11" t="n"/>
      <c r="E94" s="31" t="n"/>
      <c r="F94" s="32" t="n"/>
      <c r="G94" s="31" t="n"/>
      <c r="H94" s="31" t="n"/>
      <c r="I94" s="32" t="n"/>
      <c r="J94" s="14" t="n"/>
      <c r="K94" s="14" t="n"/>
      <c r="L94" s="15" t="n"/>
      <c r="M94" s="15" t="n"/>
      <c r="N94" s="16" t="n"/>
      <c r="O94" s="16" t="n"/>
      <c r="P94" s="16" t="n"/>
      <c r="Q94" s="17">
        <f>IF(A94="","",IF(E94="","Pendiente de salida",IF(H94="","En préstamo","Devuelto")))</f>
        <v/>
      </c>
      <c r="R94" s="18">
        <f>IF(OR(A94="",G94=""),"",IF(Q94="En préstamo",MAX(0,Parámetros!$B$2-G94),IF(Q94="Devuelto",MAX(0,H94-G94),0)))</f>
        <v/>
      </c>
      <c r="S94" s="18">
        <f>IF(OR(J94="",K94=""),"",K94-J94)</f>
        <v/>
      </c>
      <c r="T94" s="19">
        <f>IF(OR(L94="",M94=""),"",M94-L94)</f>
        <v/>
      </c>
      <c r="U94" s="20">
        <f>IF(A94="","",IF(OR(B94="",C94="",D94="",G94="",J94="",L94="",N94=""),"Completar salida",IF(AND(Q94&lt;&gt;"Devuelto",IFERROR(VLOOKUP(B94,Unidades!$A$2:$F$31,6,FALSE),"No encontrada")&lt;&gt;"Disponible"),"Unidad no asignable",IF(COUNTIFS($B$2:$B$201,B94,$Q$2:$Q$201,"En préstamo")&gt;1,"Unidad duplicada activa",IF(AND(Q94="En préstamo",G94&lt;Parámetros!$B$2),"Devolución vencida",IF(AND(Q94="Devuelto",OR(K94="",M94="",O94="")),"Completar devolución",IF(AND(S94&lt;&gt;"",S94&lt;0),"Revisar kilometraje",IF(AND(S94&lt;&gt;"",S94&gt;Parámetros!$B$4),"Kilometraje alto",""))))))))</f>
        <v/>
      </c>
    </row>
    <row r="95">
      <c r="A95" s="11" t="n"/>
      <c r="B95" s="11" t="n"/>
      <c r="C95" s="11" t="n"/>
      <c r="D95" s="11" t="n"/>
      <c r="E95" s="31" t="n"/>
      <c r="F95" s="32" t="n"/>
      <c r="G95" s="31" t="n"/>
      <c r="H95" s="31" t="n"/>
      <c r="I95" s="32" t="n"/>
      <c r="J95" s="14" t="n"/>
      <c r="K95" s="14" t="n"/>
      <c r="L95" s="15" t="n"/>
      <c r="M95" s="15" t="n"/>
      <c r="N95" s="16" t="n"/>
      <c r="O95" s="16" t="n"/>
      <c r="P95" s="16" t="n"/>
      <c r="Q95" s="17">
        <f>IF(A95="","",IF(E95="","Pendiente de salida",IF(H95="","En préstamo","Devuelto")))</f>
        <v/>
      </c>
      <c r="R95" s="18">
        <f>IF(OR(A95="",G95=""),"",IF(Q95="En préstamo",MAX(0,Parámetros!$B$2-G95),IF(Q95="Devuelto",MAX(0,H95-G95),0)))</f>
        <v/>
      </c>
      <c r="S95" s="18">
        <f>IF(OR(J95="",K95=""),"",K95-J95)</f>
        <v/>
      </c>
      <c r="T95" s="19">
        <f>IF(OR(L95="",M95=""),"",M95-L95)</f>
        <v/>
      </c>
      <c r="U95" s="20">
        <f>IF(A95="","",IF(OR(B95="",C95="",D95="",G95="",J95="",L95="",N95=""),"Completar salida",IF(AND(Q95&lt;&gt;"Devuelto",IFERROR(VLOOKUP(B95,Unidades!$A$2:$F$31,6,FALSE),"No encontrada")&lt;&gt;"Disponible"),"Unidad no asignable",IF(COUNTIFS($B$2:$B$201,B95,$Q$2:$Q$201,"En préstamo")&gt;1,"Unidad duplicada activa",IF(AND(Q95="En préstamo",G95&lt;Parámetros!$B$2),"Devolución vencida",IF(AND(Q95="Devuelto",OR(K95="",M95="",O95="")),"Completar devolución",IF(AND(S95&lt;&gt;"",S95&lt;0),"Revisar kilometraje",IF(AND(S95&lt;&gt;"",S95&gt;Parámetros!$B$4),"Kilometraje alto",""))))))))</f>
        <v/>
      </c>
    </row>
    <row r="96">
      <c r="A96" s="11" t="n"/>
      <c r="B96" s="11" t="n"/>
      <c r="C96" s="11" t="n"/>
      <c r="D96" s="11" t="n"/>
      <c r="E96" s="31" t="n"/>
      <c r="F96" s="32" t="n"/>
      <c r="G96" s="31" t="n"/>
      <c r="H96" s="31" t="n"/>
      <c r="I96" s="32" t="n"/>
      <c r="J96" s="14" t="n"/>
      <c r="K96" s="14" t="n"/>
      <c r="L96" s="15" t="n"/>
      <c r="M96" s="15" t="n"/>
      <c r="N96" s="16" t="n"/>
      <c r="O96" s="16" t="n"/>
      <c r="P96" s="16" t="n"/>
      <c r="Q96" s="17">
        <f>IF(A96="","",IF(E96="","Pendiente de salida",IF(H96="","En préstamo","Devuelto")))</f>
        <v/>
      </c>
      <c r="R96" s="18">
        <f>IF(OR(A96="",G96=""),"",IF(Q96="En préstamo",MAX(0,Parámetros!$B$2-G96),IF(Q96="Devuelto",MAX(0,H96-G96),0)))</f>
        <v/>
      </c>
      <c r="S96" s="18">
        <f>IF(OR(J96="",K96=""),"",K96-J96)</f>
        <v/>
      </c>
      <c r="T96" s="19">
        <f>IF(OR(L96="",M96=""),"",M96-L96)</f>
        <v/>
      </c>
      <c r="U96" s="20">
        <f>IF(A96="","",IF(OR(B96="",C96="",D96="",G96="",J96="",L96="",N96=""),"Completar salida",IF(AND(Q96&lt;&gt;"Devuelto",IFERROR(VLOOKUP(B96,Unidades!$A$2:$F$31,6,FALSE),"No encontrada")&lt;&gt;"Disponible"),"Unidad no asignable",IF(COUNTIFS($B$2:$B$201,B96,$Q$2:$Q$201,"En préstamo")&gt;1,"Unidad duplicada activa",IF(AND(Q96="En préstamo",G96&lt;Parámetros!$B$2),"Devolución vencida",IF(AND(Q96="Devuelto",OR(K96="",M96="",O96="")),"Completar devolución",IF(AND(S96&lt;&gt;"",S96&lt;0),"Revisar kilometraje",IF(AND(S96&lt;&gt;"",S96&gt;Parámetros!$B$4),"Kilometraje alto",""))))))))</f>
        <v/>
      </c>
    </row>
    <row r="97">
      <c r="A97" s="11" t="n"/>
      <c r="B97" s="11" t="n"/>
      <c r="C97" s="11" t="n"/>
      <c r="D97" s="11" t="n"/>
      <c r="E97" s="31" t="n"/>
      <c r="F97" s="32" t="n"/>
      <c r="G97" s="31" t="n"/>
      <c r="H97" s="31" t="n"/>
      <c r="I97" s="32" t="n"/>
      <c r="J97" s="14" t="n"/>
      <c r="K97" s="14" t="n"/>
      <c r="L97" s="15" t="n"/>
      <c r="M97" s="15" t="n"/>
      <c r="N97" s="16" t="n"/>
      <c r="O97" s="16" t="n"/>
      <c r="P97" s="16" t="n"/>
      <c r="Q97" s="17">
        <f>IF(A97="","",IF(E97="","Pendiente de salida",IF(H97="","En préstamo","Devuelto")))</f>
        <v/>
      </c>
      <c r="R97" s="18">
        <f>IF(OR(A97="",G97=""),"",IF(Q97="En préstamo",MAX(0,Parámetros!$B$2-G97),IF(Q97="Devuelto",MAX(0,H97-G97),0)))</f>
        <v/>
      </c>
      <c r="S97" s="18">
        <f>IF(OR(J97="",K97=""),"",K97-J97)</f>
        <v/>
      </c>
      <c r="T97" s="19">
        <f>IF(OR(L97="",M97=""),"",M97-L97)</f>
        <v/>
      </c>
      <c r="U97" s="20">
        <f>IF(A97="","",IF(OR(B97="",C97="",D97="",G97="",J97="",L97="",N97=""),"Completar salida",IF(AND(Q97&lt;&gt;"Devuelto",IFERROR(VLOOKUP(B97,Unidades!$A$2:$F$31,6,FALSE),"No encontrada")&lt;&gt;"Disponible"),"Unidad no asignable",IF(COUNTIFS($B$2:$B$201,B97,$Q$2:$Q$201,"En préstamo")&gt;1,"Unidad duplicada activa",IF(AND(Q97="En préstamo",G97&lt;Parámetros!$B$2),"Devolución vencida",IF(AND(Q97="Devuelto",OR(K97="",M97="",O97="")),"Completar devolución",IF(AND(S97&lt;&gt;"",S97&lt;0),"Revisar kilometraje",IF(AND(S97&lt;&gt;"",S97&gt;Parámetros!$B$4),"Kilometraje alto",""))))))))</f>
        <v/>
      </c>
    </row>
    <row r="98">
      <c r="A98" s="11" t="n"/>
      <c r="B98" s="11" t="n"/>
      <c r="C98" s="11" t="n"/>
      <c r="D98" s="11" t="n"/>
      <c r="E98" s="31" t="n"/>
      <c r="F98" s="32" t="n"/>
      <c r="G98" s="31" t="n"/>
      <c r="H98" s="31" t="n"/>
      <c r="I98" s="32" t="n"/>
      <c r="J98" s="14" t="n"/>
      <c r="K98" s="14" t="n"/>
      <c r="L98" s="15" t="n"/>
      <c r="M98" s="15" t="n"/>
      <c r="N98" s="16" t="n"/>
      <c r="O98" s="16" t="n"/>
      <c r="P98" s="16" t="n"/>
      <c r="Q98" s="17">
        <f>IF(A98="","",IF(E98="","Pendiente de salida",IF(H98="","En préstamo","Devuelto")))</f>
        <v/>
      </c>
      <c r="R98" s="18">
        <f>IF(OR(A98="",G98=""),"",IF(Q98="En préstamo",MAX(0,Parámetros!$B$2-G98),IF(Q98="Devuelto",MAX(0,H98-G98),0)))</f>
        <v/>
      </c>
      <c r="S98" s="18">
        <f>IF(OR(J98="",K98=""),"",K98-J98)</f>
        <v/>
      </c>
      <c r="T98" s="19">
        <f>IF(OR(L98="",M98=""),"",M98-L98)</f>
        <v/>
      </c>
      <c r="U98" s="20">
        <f>IF(A98="","",IF(OR(B98="",C98="",D98="",G98="",J98="",L98="",N98=""),"Completar salida",IF(AND(Q98&lt;&gt;"Devuelto",IFERROR(VLOOKUP(B98,Unidades!$A$2:$F$31,6,FALSE),"No encontrada")&lt;&gt;"Disponible"),"Unidad no asignable",IF(COUNTIFS($B$2:$B$201,B98,$Q$2:$Q$201,"En préstamo")&gt;1,"Unidad duplicada activa",IF(AND(Q98="En préstamo",G98&lt;Parámetros!$B$2),"Devolución vencida",IF(AND(Q98="Devuelto",OR(K98="",M98="",O98="")),"Completar devolución",IF(AND(S98&lt;&gt;"",S98&lt;0),"Revisar kilometraje",IF(AND(S98&lt;&gt;"",S98&gt;Parámetros!$B$4),"Kilometraje alto",""))))))))</f>
        <v/>
      </c>
    </row>
    <row r="99">
      <c r="A99" s="11" t="n"/>
      <c r="B99" s="11" t="n"/>
      <c r="C99" s="11" t="n"/>
      <c r="D99" s="11" t="n"/>
      <c r="E99" s="31" t="n"/>
      <c r="F99" s="32" t="n"/>
      <c r="G99" s="31" t="n"/>
      <c r="H99" s="31" t="n"/>
      <c r="I99" s="32" t="n"/>
      <c r="J99" s="14" t="n"/>
      <c r="K99" s="14" t="n"/>
      <c r="L99" s="15" t="n"/>
      <c r="M99" s="15" t="n"/>
      <c r="N99" s="16" t="n"/>
      <c r="O99" s="16" t="n"/>
      <c r="P99" s="16" t="n"/>
      <c r="Q99" s="17">
        <f>IF(A99="","",IF(E99="","Pendiente de salida",IF(H99="","En préstamo","Devuelto")))</f>
        <v/>
      </c>
      <c r="R99" s="18">
        <f>IF(OR(A99="",G99=""),"",IF(Q99="En préstamo",MAX(0,Parámetros!$B$2-G99),IF(Q99="Devuelto",MAX(0,H99-G99),0)))</f>
        <v/>
      </c>
      <c r="S99" s="18">
        <f>IF(OR(J99="",K99=""),"",K99-J99)</f>
        <v/>
      </c>
      <c r="T99" s="19">
        <f>IF(OR(L99="",M99=""),"",M99-L99)</f>
        <v/>
      </c>
      <c r="U99" s="20">
        <f>IF(A99="","",IF(OR(B99="",C99="",D99="",G99="",J99="",L99="",N99=""),"Completar salida",IF(AND(Q99&lt;&gt;"Devuelto",IFERROR(VLOOKUP(B99,Unidades!$A$2:$F$31,6,FALSE),"No encontrada")&lt;&gt;"Disponible"),"Unidad no asignable",IF(COUNTIFS($B$2:$B$201,B99,$Q$2:$Q$201,"En préstamo")&gt;1,"Unidad duplicada activa",IF(AND(Q99="En préstamo",G99&lt;Parámetros!$B$2),"Devolución vencida",IF(AND(Q99="Devuelto",OR(K99="",M99="",O99="")),"Completar devolución",IF(AND(S99&lt;&gt;"",S99&lt;0),"Revisar kilometraje",IF(AND(S99&lt;&gt;"",S99&gt;Parámetros!$B$4),"Kilometraje alto",""))))))))</f>
        <v/>
      </c>
    </row>
    <row r="100">
      <c r="A100" s="11" t="n"/>
      <c r="B100" s="11" t="n"/>
      <c r="C100" s="11" t="n"/>
      <c r="D100" s="11" t="n"/>
      <c r="E100" s="31" t="n"/>
      <c r="F100" s="32" t="n"/>
      <c r="G100" s="31" t="n"/>
      <c r="H100" s="31" t="n"/>
      <c r="I100" s="32" t="n"/>
      <c r="J100" s="14" t="n"/>
      <c r="K100" s="14" t="n"/>
      <c r="L100" s="15" t="n"/>
      <c r="M100" s="15" t="n"/>
      <c r="N100" s="16" t="n"/>
      <c r="O100" s="16" t="n"/>
      <c r="P100" s="16" t="n"/>
      <c r="Q100" s="17">
        <f>IF(A100="","",IF(E100="","Pendiente de salida",IF(H100="","En préstamo","Devuelto")))</f>
        <v/>
      </c>
      <c r="R100" s="18">
        <f>IF(OR(A100="",G100=""),"",IF(Q100="En préstamo",MAX(0,Parámetros!$B$2-G100),IF(Q100="Devuelto",MAX(0,H100-G100),0)))</f>
        <v/>
      </c>
      <c r="S100" s="18">
        <f>IF(OR(J100="",K100=""),"",K100-J100)</f>
        <v/>
      </c>
      <c r="T100" s="19">
        <f>IF(OR(L100="",M100=""),"",M100-L100)</f>
        <v/>
      </c>
      <c r="U100" s="20">
        <f>IF(A100="","",IF(OR(B100="",C100="",D100="",G100="",J100="",L100="",N100=""),"Completar salida",IF(AND(Q100&lt;&gt;"Devuelto",IFERROR(VLOOKUP(B100,Unidades!$A$2:$F$31,6,FALSE),"No encontrada")&lt;&gt;"Disponible"),"Unidad no asignable",IF(COUNTIFS($B$2:$B$201,B100,$Q$2:$Q$201,"En préstamo")&gt;1,"Unidad duplicada activa",IF(AND(Q100="En préstamo",G100&lt;Parámetros!$B$2),"Devolución vencida",IF(AND(Q100="Devuelto",OR(K100="",M100="",O100="")),"Completar devolución",IF(AND(S100&lt;&gt;"",S100&lt;0),"Revisar kilometraje",IF(AND(S100&lt;&gt;"",S100&gt;Parámetros!$B$4),"Kilometraje alto",""))))))))</f>
        <v/>
      </c>
    </row>
    <row r="101">
      <c r="A101" s="11" t="n"/>
      <c r="B101" s="11" t="n"/>
      <c r="C101" s="11" t="n"/>
      <c r="D101" s="11" t="n"/>
      <c r="E101" s="31" t="n"/>
      <c r="F101" s="32" t="n"/>
      <c r="G101" s="31" t="n"/>
      <c r="H101" s="31" t="n"/>
      <c r="I101" s="32" t="n"/>
      <c r="J101" s="14" t="n"/>
      <c r="K101" s="14" t="n"/>
      <c r="L101" s="15" t="n"/>
      <c r="M101" s="15" t="n"/>
      <c r="N101" s="16" t="n"/>
      <c r="O101" s="16" t="n"/>
      <c r="P101" s="16" t="n"/>
      <c r="Q101" s="17">
        <f>IF(A101="","",IF(E101="","Pendiente de salida",IF(H101="","En préstamo","Devuelto")))</f>
        <v/>
      </c>
      <c r="R101" s="18">
        <f>IF(OR(A101="",G101=""),"",IF(Q101="En préstamo",MAX(0,Parámetros!$B$2-G101),IF(Q101="Devuelto",MAX(0,H101-G101),0)))</f>
        <v/>
      </c>
      <c r="S101" s="18">
        <f>IF(OR(J101="",K101=""),"",K101-J101)</f>
        <v/>
      </c>
      <c r="T101" s="19">
        <f>IF(OR(L101="",M101=""),"",M101-L101)</f>
        <v/>
      </c>
      <c r="U101" s="20">
        <f>IF(A101="","",IF(OR(B101="",C101="",D101="",G101="",J101="",L101="",N101=""),"Completar salida",IF(AND(Q101&lt;&gt;"Devuelto",IFERROR(VLOOKUP(B101,Unidades!$A$2:$F$31,6,FALSE),"No encontrada")&lt;&gt;"Disponible"),"Unidad no asignable",IF(COUNTIFS($B$2:$B$201,B101,$Q$2:$Q$201,"En préstamo")&gt;1,"Unidad duplicada activa",IF(AND(Q101="En préstamo",G101&lt;Parámetros!$B$2),"Devolución vencida",IF(AND(Q101="Devuelto",OR(K101="",M101="",O101="")),"Completar devolución",IF(AND(S101&lt;&gt;"",S101&lt;0),"Revisar kilometraje",IF(AND(S101&lt;&gt;"",S101&gt;Parámetros!$B$4),"Kilometraje alto",""))))))))</f>
        <v/>
      </c>
    </row>
    <row r="102">
      <c r="A102" s="11" t="n"/>
      <c r="B102" s="11" t="n"/>
      <c r="C102" s="11" t="n"/>
      <c r="D102" s="11" t="n"/>
      <c r="E102" s="31" t="n"/>
      <c r="F102" s="32" t="n"/>
      <c r="G102" s="31" t="n"/>
      <c r="H102" s="31" t="n"/>
      <c r="I102" s="32" t="n"/>
      <c r="J102" s="14" t="n"/>
      <c r="K102" s="14" t="n"/>
      <c r="L102" s="15" t="n"/>
      <c r="M102" s="15" t="n"/>
      <c r="N102" s="16" t="n"/>
      <c r="O102" s="16" t="n"/>
      <c r="P102" s="16" t="n"/>
      <c r="Q102" s="17">
        <f>IF(A102="","",IF(E102="","Pendiente de salida",IF(H102="","En préstamo","Devuelto")))</f>
        <v/>
      </c>
      <c r="R102" s="18">
        <f>IF(OR(A102="",G102=""),"",IF(Q102="En préstamo",MAX(0,Parámetros!$B$2-G102),IF(Q102="Devuelto",MAX(0,H102-G102),0)))</f>
        <v/>
      </c>
      <c r="S102" s="18">
        <f>IF(OR(J102="",K102=""),"",K102-J102)</f>
        <v/>
      </c>
      <c r="T102" s="19">
        <f>IF(OR(L102="",M102=""),"",M102-L102)</f>
        <v/>
      </c>
      <c r="U102" s="20">
        <f>IF(A102="","",IF(OR(B102="",C102="",D102="",G102="",J102="",L102="",N102=""),"Completar salida",IF(AND(Q102&lt;&gt;"Devuelto",IFERROR(VLOOKUP(B102,Unidades!$A$2:$F$31,6,FALSE),"No encontrada")&lt;&gt;"Disponible"),"Unidad no asignable",IF(COUNTIFS($B$2:$B$201,B102,$Q$2:$Q$201,"En préstamo")&gt;1,"Unidad duplicada activa",IF(AND(Q102="En préstamo",G102&lt;Parámetros!$B$2),"Devolución vencida",IF(AND(Q102="Devuelto",OR(K102="",M102="",O102="")),"Completar devolución",IF(AND(S102&lt;&gt;"",S102&lt;0),"Revisar kilometraje",IF(AND(S102&lt;&gt;"",S102&gt;Parámetros!$B$4),"Kilometraje alto",""))))))))</f>
        <v/>
      </c>
    </row>
    <row r="103">
      <c r="A103" s="11" t="n"/>
      <c r="B103" s="11" t="n"/>
      <c r="C103" s="11" t="n"/>
      <c r="D103" s="11" t="n"/>
      <c r="E103" s="31" t="n"/>
      <c r="F103" s="32" t="n"/>
      <c r="G103" s="31" t="n"/>
      <c r="H103" s="31" t="n"/>
      <c r="I103" s="32" t="n"/>
      <c r="J103" s="14" t="n"/>
      <c r="K103" s="14" t="n"/>
      <c r="L103" s="15" t="n"/>
      <c r="M103" s="15" t="n"/>
      <c r="N103" s="16" t="n"/>
      <c r="O103" s="16" t="n"/>
      <c r="P103" s="16" t="n"/>
      <c r="Q103" s="17">
        <f>IF(A103="","",IF(E103="","Pendiente de salida",IF(H103="","En préstamo","Devuelto")))</f>
        <v/>
      </c>
      <c r="R103" s="18">
        <f>IF(OR(A103="",G103=""),"",IF(Q103="En préstamo",MAX(0,Parámetros!$B$2-G103),IF(Q103="Devuelto",MAX(0,H103-G103),0)))</f>
        <v/>
      </c>
      <c r="S103" s="18">
        <f>IF(OR(J103="",K103=""),"",K103-J103)</f>
        <v/>
      </c>
      <c r="T103" s="19">
        <f>IF(OR(L103="",M103=""),"",M103-L103)</f>
        <v/>
      </c>
      <c r="U103" s="20">
        <f>IF(A103="","",IF(OR(B103="",C103="",D103="",G103="",J103="",L103="",N103=""),"Completar salida",IF(AND(Q103&lt;&gt;"Devuelto",IFERROR(VLOOKUP(B103,Unidades!$A$2:$F$31,6,FALSE),"No encontrada")&lt;&gt;"Disponible"),"Unidad no asignable",IF(COUNTIFS($B$2:$B$201,B103,$Q$2:$Q$201,"En préstamo")&gt;1,"Unidad duplicada activa",IF(AND(Q103="En préstamo",G103&lt;Parámetros!$B$2),"Devolución vencida",IF(AND(Q103="Devuelto",OR(K103="",M103="",O103="")),"Completar devolución",IF(AND(S103&lt;&gt;"",S103&lt;0),"Revisar kilometraje",IF(AND(S103&lt;&gt;"",S103&gt;Parámetros!$B$4),"Kilometraje alto",""))))))))</f>
        <v/>
      </c>
    </row>
    <row r="104">
      <c r="A104" s="11" t="n"/>
      <c r="B104" s="11" t="n"/>
      <c r="C104" s="11" t="n"/>
      <c r="D104" s="11" t="n"/>
      <c r="E104" s="31" t="n"/>
      <c r="F104" s="32" t="n"/>
      <c r="G104" s="31" t="n"/>
      <c r="H104" s="31" t="n"/>
      <c r="I104" s="32" t="n"/>
      <c r="J104" s="14" t="n"/>
      <c r="K104" s="14" t="n"/>
      <c r="L104" s="15" t="n"/>
      <c r="M104" s="15" t="n"/>
      <c r="N104" s="16" t="n"/>
      <c r="O104" s="16" t="n"/>
      <c r="P104" s="16" t="n"/>
      <c r="Q104" s="17">
        <f>IF(A104="","",IF(E104="","Pendiente de salida",IF(H104="","En préstamo","Devuelto")))</f>
        <v/>
      </c>
      <c r="R104" s="18">
        <f>IF(OR(A104="",G104=""),"",IF(Q104="En préstamo",MAX(0,Parámetros!$B$2-G104),IF(Q104="Devuelto",MAX(0,H104-G104),0)))</f>
        <v/>
      </c>
      <c r="S104" s="18">
        <f>IF(OR(J104="",K104=""),"",K104-J104)</f>
        <v/>
      </c>
      <c r="T104" s="19">
        <f>IF(OR(L104="",M104=""),"",M104-L104)</f>
        <v/>
      </c>
      <c r="U104" s="20">
        <f>IF(A104="","",IF(OR(B104="",C104="",D104="",G104="",J104="",L104="",N104=""),"Completar salida",IF(AND(Q104&lt;&gt;"Devuelto",IFERROR(VLOOKUP(B104,Unidades!$A$2:$F$31,6,FALSE),"No encontrada")&lt;&gt;"Disponible"),"Unidad no asignable",IF(COUNTIFS($B$2:$B$201,B104,$Q$2:$Q$201,"En préstamo")&gt;1,"Unidad duplicada activa",IF(AND(Q104="En préstamo",G104&lt;Parámetros!$B$2),"Devolución vencida",IF(AND(Q104="Devuelto",OR(K104="",M104="",O104="")),"Completar devolución",IF(AND(S104&lt;&gt;"",S104&lt;0),"Revisar kilometraje",IF(AND(S104&lt;&gt;"",S104&gt;Parámetros!$B$4),"Kilometraje alto",""))))))))</f>
        <v/>
      </c>
    </row>
    <row r="105">
      <c r="A105" s="11" t="n"/>
      <c r="B105" s="11" t="n"/>
      <c r="C105" s="11" t="n"/>
      <c r="D105" s="11" t="n"/>
      <c r="E105" s="31" t="n"/>
      <c r="F105" s="32" t="n"/>
      <c r="G105" s="31" t="n"/>
      <c r="H105" s="31" t="n"/>
      <c r="I105" s="32" t="n"/>
      <c r="J105" s="14" t="n"/>
      <c r="K105" s="14" t="n"/>
      <c r="L105" s="15" t="n"/>
      <c r="M105" s="15" t="n"/>
      <c r="N105" s="16" t="n"/>
      <c r="O105" s="16" t="n"/>
      <c r="P105" s="16" t="n"/>
      <c r="Q105" s="17">
        <f>IF(A105="","",IF(E105="","Pendiente de salida",IF(H105="","En préstamo","Devuelto")))</f>
        <v/>
      </c>
      <c r="R105" s="18">
        <f>IF(OR(A105="",G105=""),"",IF(Q105="En préstamo",MAX(0,Parámetros!$B$2-G105),IF(Q105="Devuelto",MAX(0,H105-G105),0)))</f>
        <v/>
      </c>
      <c r="S105" s="18">
        <f>IF(OR(J105="",K105=""),"",K105-J105)</f>
        <v/>
      </c>
      <c r="T105" s="19">
        <f>IF(OR(L105="",M105=""),"",M105-L105)</f>
        <v/>
      </c>
      <c r="U105" s="20">
        <f>IF(A105="","",IF(OR(B105="",C105="",D105="",G105="",J105="",L105="",N105=""),"Completar salida",IF(AND(Q105&lt;&gt;"Devuelto",IFERROR(VLOOKUP(B105,Unidades!$A$2:$F$31,6,FALSE),"No encontrada")&lt;&gt;"Disponible"),"Unidad no asignable",IF(COUNTIFS($B$2:$B$201,B105,$Q$2:$Q$201,"En préstamo")&gt;1,"Unidad duplicada activa",IF(AND(Q105="En préstamo",G105&lt;Parámetros!$B$2),"Devolución vencida",IF(AND(Q105="Devuelto",OR(K105="",M105="",O105="")),"Completar devolución",IF(AND(S105&lt;&gt;"",S105&lt;0),"Revisar kilometraje",IF(AND(S105&lt;&gt;"",S105&gt;Parámetros!$B$4),"Kilometraje alto",""))))))))</f>
        <v/>
      </c>
    </row>
    <row r="106">
      <c r="A106" s="11" t="n"/>
      <c r="B106" s="11" t="n"/>
      <c r="C106" s="11" t="n"/>
      <c r="D106" s="11" t="n"/>
      <c r="E106" s="31" t="n"/>
      <c r="F106" s="32" t="n"/>
      <c r="G106" s="31" t="n"/>
      <c r="H106" s="31" t="n"/>
      <c r="I106" s="32" t="n"/>
      <c r="J106" s="14" t="n"/>
      <c r="K106" s="14" t="n"/>
      <c r="L106" s="15" t="n"/>
      <c r="M106" s="15" t="n"/>
      <c r="N106" s="16" t="n"/>
      <c r="O106" s="16" t="n"/>
      <c r="P106" s="16" t="n"/>
      <c r="Q106" s="17">
        <f>IF(A106="","",IF(E106="","Pendiente de salida",IF(H106="","En préstamo","Devuelto")))</f>
        <v/>
      </c>
      <c r="R106" s="18">
        <f>IF(OR(A106="",G106=""),"",IF(Q106="En préstamo",MAX(0,Parámetros!$B$2-G106),IF(Q106="Devuelto",MAX(0,H106-G106),0)))</f>
        <v/>
      </c>
      <c r="S106" s="18">
        <f>IF(OR(J106="",K106=""),"",K106-J106)</f>
        <v/>
      </c>
      <c r="T106" s="19">
        <f>IF(OR(L106="",M106=""),"",M106-L106)</f>
        <v/>
      </c>
      <c r="U106" s="20">
        <f>IF(A106="","",IF(OR(B106="",C106="",D106="",G106="",J106="",L106="",N106=""),"Completar salida",IF(AND(Q106&lt;&gt;"Devuelto",IFERROR(VLOOKUP(B106,Unidades!$A$2:$F$31,6,FALSE),"No encontrada")&lt;&gt;"Disponible"),"Unidad no asignable",IF(COUNTIFS($B$2:$B$201,B106,$Q$2:$Q$201,"En préstamo")&gt;1,"Unidad duplicada activa",IF(AND(Q106="En préstamo",G106&lt;Parámetros!$B$2),"Devolución vencida",IF(AND(Q106="Devuelto",OR(K106="",M106="",O106="")),"Completar devolución",IF(AND(S106&lt;&gt;"",S106&lt;0),"Revisar kilometraje",IF(AND(S106&lt;&gt;"",S106&gt;Parámetros!$B$4),"Kilometraje alto",""))))))))</f>
        <v/>
      </c>
    </row>
    <row r="107">
      <c r="A107" s="11" t="n"/>
      <c r="B107" s="11" t="n"/>
      <c r="C107" s="11" t="n"/>
      <c r="D107" s="11" t="n"/>
      <c r="E107" s="31" t="n"/>
      <c r="F107" s="32" t="n"/>
      <c r="G107" s="31" t="n"/>
      <c r="H107" s="31" t="n"/>
      <c r="I107" s="32" t="n"/>
      <c r="J107" s="14" t="n"/>
      <c r="K107" s="14" t="n"/>
      <c r="L107" s="15" t="n"/>
      <c r="M107" s="15" t="n"/>
      <c r="N107" s="16" t="n"/>
      <c r="O107" s="16" t="n"/>
      <c r="P107" s="16" t="n"/>
      <c r="Q107" s="17">
        <f>IF(A107="","",IF(E107="","Pendiente de salida",IF(H107="","En préstamo","Devuelto")))</f>
        <v/>
      </c>
      <c r="R107" s="18">
        <f>IF(OR(A107="",G107=""),"",IF(Q107="En préstamo",MAX(0,Parámetros!$B$2-G107),IF(Q107="Devuelto",MAX(0,H107-G107),0)))</f>
        <v/>
      </c>
      <c r="S107" s="18">
        <f>IF(OR(J107="",K107=""),"",K107-J107)</f>
        <v/>
      </c>
      <c r="T107" s="19">
        <f>IF(OR(L107="",M107=""),"",M107-L107)</f>
        <v/>
      </c>
      <c r="U107" s="20">
        <f>IF(A107="","",IF(OR(B107="",C107="",D107="",G107="",J107="",L107="",N107=""),"Completar salida",IF(AND(Q107&lt;&gt;"Devuelto",IFERROR(VLOOKUP(B107,Unidades!$A$2:$F$31,6,FALSE),"No encontrada")&lt;&gt;"Disponible"),"Unidad no asignable",IF(COUNTIFS($B$2:$B$201,B107,$Q$2:$Q$201,"En préstamo")&gt;1,"Unidad duplicada activa",IF(AND(Q107="En préstamo",G107&lt;Parámetros!$B$2),"Devolución vencida",IF(AND(Q107="Devuelto",OR(K107="",M107="",O107="")),"Completar devolución",IF(AND(S107&lt;&gt;"",S107&lt;0),"Revisar kilometraje",IF(AND(S107&lt;&gt;"",S107&gt;Parámetros!$B$4),"Kilometraje alto",""))))))))</f>
        <v/>
      </c>
    </row>
    <row r="108">
      <c r="A108" s="11" t="n"/>
      <c r="B108" s="11" t="n"/>
      <c r="C108" s="11" t="n"/>
      <c r="D108" s="11" t="n"/>
      <c r="E108" s="31" t="n"/>
      <c r="F108" s="32" t="n"/>
      <c r="G108" s="31" t="n"/>
      <c r="H108" s="31" t="n"/>
      <c r="I108" s="32" t="n"/>
      <c r="J108" s="14" t="n"/>
      <c r="K108" s="14" t="n"/>
      <c r="L108" s="15" t="n"/>
      <c r="M108" s="15" t="n"/>
      <c r="N108" s="16" t="n"/>
      <c r="O108" s="16" t="n"/>
      <c r="P108" s="16" t="n"/>
      <c r="Q108" s="17">
        <f>IF(A108="","",IF(E108="","Pendiente de salida",IF(H108="","En préstamo","Devuelto")))</f>
        <v/>
      </c>
      <c r="R108" s="18">
        <f>IF(OR(A108="",G108=""),"",IF(Q108="En préstamo",MAX(0,Parámetros!$B$2-G108),IF(Q108="Devuelto",MAX(0,H108-G108),0)))</f>
        <v/>
      </c>
      <c r="S108" s="18">
        <f>IF(OR(J108="",K108=""),"",K108-J108)</f>
        <v/>
      </c>
      <c r="T108" s="19">
        <f>IF(OR(L108="",M108=""),"",M108-L108)</f>
        <v/>
      </c>
      <c r="U108" s="20">
        <f>IF(A108="","",IF(OR(B108="",C108="",D108="",G108="",J108="",L108="",N108=""),"Completar salida",IF(AND(Q108&lt;&gt;"Devuelto",IFERROR(VLOOKUP(B108,Unidades!$A$2:$F$31,6,FALSE),"No encontrada")&lt;&gt;"Disponible"),"Unidad no asignable",IF(COUNTIFS($B$2:$B$201,B108,$Q$2:$Q$201,"En préstamo")&gt;1,"Unidad duplicada activa",IF(AND(Q108="En préstamo",G108&lt;Parámetros!$B$2),"Devolución vencida",IF(AND(Q108="Devuelto",OR(K108="",M108="",O108="")),"Completar devolución",IF(AND(S108&lt;&gt;"",S108&lt;0),"Revisar kilometraje",IF(AND(S108&lt;&gt;"",S108&gt;Parámetros!$B$4),"Kilometraje alto",""))))))))</f>
        <v/>
      </c>
    </row>
    <row r="109">
      <c r="A109" s="11" t="n"/>
      <c r="B109" s="11" t="n"/>
      <c r="C109" s="11" t="n"/>
      <c r="D109" s="11" t="n"/>
      <c r="E109" s="31" t="n"/>
      <c r="F109" s="32" t="n"/>
      <c r="G109" s="31" t="n"/>
      <c r="H109" s="31" t="n"/>
      <c r="I109" s="32" t="n"/>
      <c r="J109" s="14" t="n"/>
      <c r="K109" s="14" t="n"/>
      <c r="L109" s="15" t="n"/>
      <c r="M109" s="15" t="n"/>
      <c r="N109" s="16" t="n"/>
      <c r="O109" s="16" t="n"/>
      <c r="P109" s="16" t="n"/>
      <c r="Q109" s="17">
        <f>IF(A109="","",IF(E109="","Pendiente de salida",IF(H109="","En préstamo","Devuelto")))</f>
        <v/>
      </c>
      <c r="R109" s="18">
        <f>IF(OR(A109="",G109=""),"",IF(Q109="En préstamo",MAX(0,Parámetros!$B$2-G109),IF(Q109="Devuelto",MAX(0,H109-G109),0)))</f>
        <v/>
      </c>
      <c r="S109" s="18">
        <f>IF(OR(J109="",K109=""),"",K109-J109)</f>
        <v/>
      </c>
      <c r="T109" s="19">
        <f>IF(OR(L109="",M109=""),"",M109-L109)</f>
        <v/>
      </c>
      <c r="U109" s="20">
        <f>IF(A109="","",IF(OR(B109="",C109="",D109="",G109="",J109="",L109="",N109=""),"Completar salida",IF(AND(Q109&lt;&gt;"Devuelto",IFERROR(VLOOKUP(B109,Unidades!$A$2:$F$31,6,FALSE),"No encontrada")&lt;&gt;"Disponible"),"Unidad no asignable",IF(COUNTIFS($B$2:$B$201,B109,$Q$2:$Q$201,"En préstamo")&gt;1,"Unidad duplicada activa",IF(AND(Q109="En préstamo",G109&lt;Parámetros!$B$2),"Devolución vencida",IF(AND(Q109="Devuelto",OR(K109="",M109="",O109="")),"Completar devolución",IF(AND(S109&lt;&gt;"",S109&lt;0),"Revisar kilometraje",IF(AND(S109&lt;&gt;"",S109&gt;Parámetros!$B$4),"Kilometraje alto",""))))))))</f>
        <v/>
      </c>
    </row>
    <row r="110">
      <c r="A110" s="11" t="n"/>
      <c r="B110" s="11" t="n"/>
      <c r="C110" s="11" t="n"/>
      <c r="D110" s="11" t="n"/>
      <c r="E110" s="31" t="n"/>
      <c r="F110" s="32" t="n"/>
      <c r="G110" s="31" t="n"/>
      <c r="H110" s="31" t="n"/>
      <c r="I110" s="32" t="n"/>
      <c r="J110" s="14" t="n"/>
      <c r="K110" s="14" t="n"/>
      <c r="L110" s="15" t="n"/>
      <c r="M110" s="15" t="n"/>
      <c r="N110" s="16" t="n"/>
      <c r="O110" s="16" t="n"/>
      <c r="P110" s="16" t="n"/>
      <c r="Q110" s="17">
        <f>IF(A110="","",IF(E110="","Pendiente de salida",IF(H110="","En préstamo","Devuelto")))</f>
        <v/>
      </c>
      <c r="R110" s="18">
        <f>IF(OR(A110="",G110=""),"",IF(Q110="En préstamo",MAX(0,Parámetros!$B$2-G110),IF(Q110="Devuelto",MAX(0,H110-G110),0)))</f>
        <v/>
      </c>
      <c r="S110" s="18">
        <f>IF(OR(J110="",K110=""),"",K110-J110)</f>
        <v/>
      </c>
      <c r="T110" s="19">
        <f>IF(OR(L110="",M110=""),"",M110-L110)</f>
        <v/>
      </c>
      <c r="U110" s="20">
        <f>IF(A110="","",IF(OR(B110="",C110="",D110="",G110="",J110="",L110="",N110=""),"Completar salida",IF(AND(Q110&lt;&gt;"Devuelto",IFERROR(VLOOKUP(B110,Unidades!$A$2:$F$31,6,FALSE),"No encontrada")&lt;&gt;"Disponible"),"Unidad no asignable",IF(COUNTIFS($B$2:$B$201,B110,$Q$2:$Q$201,"En préstamo")&gt;1,"Unidad duplicada activa",IF(AND(Q110="En préstamo",G110&lt;Parámetros!$B$2),"Devolución vencida",IF(AND(Q110="Devuelto",OR(K110="",M110="",O110="")),"Completar devolución",IF(AND(S110&lt;&gt;"",S110&lt;0),"Revisar kilometraje",IF(AND(S110&lt;&gt;"",S110&gt;Parámetros!$B$4),"Kilometraje alto",""))))))))</f>
        <v/>
      </c>
    </row>
    <row r="111">
      <c r="A111" s="11" t="n"/>
      <c r="B111" s="11" t="n"/>
      <c r="C111" s="11" t="n"/>
      <c r="D111" s="11" t="n"/>
      <c r="E111" s="31" t="n"/>
      <c r="F111" s="32" t="n"/>
      <c r="G111" s="31" t="n"/>
      <c r="H111" s="31" t="n"/>
      <c r="I111" s="32" t="n"/>
      <c r="J111" s="14" t="n"/>
      <c r="K111" s="14" t="n"/>
      <c r="L111" s="15" t="n"/>
      <c r="M111" s="15" t="n"/>
      <c r="N111" s="16" t="n"/>
      <c r="O111" s="16" t="n"/>
      <c r="P111" s="16" t="n"/>
      <c r="Q111" s="17">
        <f>IF(A111="","",IF(E111="","Pendiente de salida",IF(H111="","En préstamo","Devuelto")))</f>
        <v/>
      </c>
      <c r="R111" s="18">
        <f>IF(OR(A111="",G111=""),"",IF(Q111="En préstamo",MAX(0,Parámetros!$B$2-G111),IF(Q111="Devuelto",MAX(0,H111-G111),0)))</f>
        <v/>
      </c>
      <c r="S111" s="18">
        <f>IF(OR(J111="",K111=""),"",K111-J111)</f>
        <v/>
      </c>
      <c r="T111" s="19">
        <f>IF(OR(L111="",M111=""),"",M111-L111)</f>
        <v/>
      </c>
      <c r="U111" s="20">
        <f>IF(A111="","",IF(OR(B111="",C111="",D111="",G111="",J111="",L111="",N111=""),"Completar salida",IF(AND(Q111&lt;&gt;"Devuelto",IFERROR(VLOOKUP(B111,Unidades!$A$2:$F$31,6,FALSE),"No encontrada")&lt;&gt;"Disponible"),"Unidad no asignable",IF(COUNTIFS($B$2:$B$201,B111,$Q$2:$Q$201,"En préstamo")&gt;1,"Unidad duplicada activa",IF(AND(Q111="En préstamo",G111&lt;Parámetros!$B$2),"Devolución vencida",IF(AND(Q111="Devuelto",OR(K111="",M111="",O111="")),"Completar devolución",IF(AND(S111&lt;&gt;"",S111&lt;0),"Revisar kilometraje",IF(AND(S111&lt;&gt;"",S111&gt;Parámetros!$B$4),"Kilometraje alto",""))))))))</f>
        <v/>
      </c>
    </row>
    <row r="112">
      <c r="A112" s="11" t="n"/>
      <c r="B112" s="11" t="n"/>
      <c r="C112" s="11" t="n"/>
      <c r="D112" s="11" t="n"/>
      <c r="E112" s="31" t="n"/>
      <c r="F112" s="32" t="n"/>
      <c r="G112" s="31" t="n"/>
      <c r="H112" s="31" t="n"/>
      <c r="I112" s="32" t="n"/>
      <c r="J112" s="14" t="n"/>
      <c r="K112" s="14" t="n"/>
      <c r="L112" s="15" t="n"/>
      <c r="M112" s="15" t="n"/>
      <c r="N112" s="16" t="n"/>
      <c r="O112" s="16" t="n"/>
      <c r="P112" s="16" t="n"/>
      <c r="Q112" s="17">
        <f>IF(A112="","",IF(E112="","Pendiente de salida",IF(H112="","En préstamo","Devuelto")))</f>
        <v/>
      </c>
      <c r="R112" s="18">
        <f>IF(OR(A112="",G112=""),"",IF(Q112="En préstamo",MAX(0,Parámetros!$B$2-G112),IF(Q112="Devuelto",MAX(0,H112-G112),0)))</f>
        <v/>
      </c>
      <c r="S112" s="18">
        <f>IF(OR(J112="",K112=""),"",K112-J112)</f>
        <v/>
      </c>
      <c r="T112" s="19">
        <f>IF(OR(L112="",M112=""),"",M112-L112)</f>
        <v/>
      </c>
      <c r="U112" s="20">
        <f>IF(A112="","",IF(OR(B112="",C112="",D112="",G112="",J112="",L112="",N112=""),"Completar salida",IF(AND(Q112&lt;&gt;"Devuelto",IFERROR(VLOOKUP(B112,Unidades!$A$2:$F$31,6,FALSE),"No encontrada")&lt;&gt;"Disponible"),"Unidad no asignable",IF(COUNTIFS($B$2:$B$201,B112,$Q$2:$Q$201,"En préstamo")&gt;1,"Unidad duplicada activa",IF(AND(Q112="En préstamo",G112&lt;Parámetros!$B$2),"Devolución vencida",IF(AND(Q112="Devuelto",OR(K112="",M112="",O112="")),"Completar devolución",IF(AND(S112&lt;&gt;"",S112&lt;0),"Revisar kilometraje",IF(AND(S112&lt;&gt;"",S112&gt;Parámetros!$B$4),"Kilometraje alto",""))))))))</f>
        <v/>
      </c>
    </row>
    <row r="113">
      <c r="A113" s="11" t="n"/>
      <c r="B113" s="11" t="n"/>
      <c r="C113" s="11" t="n"/>
      <c r="D113" s="11" t="n"/>
      <c r="E113" s="31" t="n"/>
      <c r="F113" s="32" t="n"/>
      <c r="G113" s="31" t="n"/>
      <c r="H113" s="31" t="n"/>
      <c r="I113" s="32" t="n"/>
      <c r="J113" s="14" t="n"/>
      <c r="K113" s="14" t="n"/>
      <c r="L113" s="15" t="n"/>
      <c r="M113" s="15" t="n"/>
      <c r="N113" s="16" t="n"/>
      <c r="O113" s="16" t="n"/>
      <c r="P113" s="16" t="n"/>
      <c r="Q113" s="17">
        <f>IF(A113="","",IF(E113="","Pendiente de salida",IF(H113="","En préstamo","Devuelto")))</f>
        <v/>
      </c>
      <c r="R113" s="18">
        <f>IF(OR(A113="",G113=""),"",IF(Q113="En préstamo",MAX(0,Parámetros!$B$2-G113),IF(Q113="Devuelto",MAX(0,H113-G113),0)))</f>
        <v/>
      </c>
      <c r="S113" s="18">
        <f>IF(OR(J113="",K113=""),"",K113-J113)</f>
        <v/>
      </c>
      <c r="T113" s="19">
        <f>IF(OR(L113="",M113=""),"",M113-L113)</f>
        <v/>
      </c>
      <c r="U113" s="20">
        <f>IF(A113="","",IF(OR(B113="",C113="",D113="",G113="",J113="",L113="",N113=""),"Completar salida",IF(AND(Q113&lt;&gt;"Devuelto",IFERROR(VLOOKUP(B113,Unidades!$A$2:$F$31,6,FALSE),"No encontrada")&lt;&gt;"Disponible"),"Unidad no asignable",IF(COUNTIFS($B$2:$B$201,B113,$Q$2:$Q$201,"En préstamo")&gt;1,"Unidad duplicada activa",IF(AND(Q113="En préstamo",G113&lt;Parámetros!$B$2),"Devolución vencida",IF(AND(Q113="Devuelto",OR(K113="",M113="",O113="")),"Completar devolución",IF(AND(S113&lt;&gt;"",S113&lt;0),"Revisar kilometraje",IF(AND(S113&lt;&gt;"",S113&gt;Parámetros!$B$4),"Kilometraje alto",""))))))))</f>
        <v/>
      </c>
    </row>
    <row r="114">
      <c r="A114" s="11" t="n"/>
      <c r="B114" s="11" t="n"/>
      <c r="C114" s="11" t="n"/>
      <c r="D114" s="11" t="n"/>
      <c r="E114" s="31" t="n"/>
      <c r="F114" s="32" t="n"/>
      <c r="G114" s="31" t="n"/>
      <c r="H114" s="31" t="n"/>
      <c r="I114" s="32" t="n"/>
      <c r="J114" s="14" t="n"/>
      <c r="K114" s="14" t="n"/>
      <c r="L114" s="15" t="n"/>
      <c r="M114" s="15" t="n"/>
      <c r="N114" s="16" t="n"/>
      <c r="O114" s="16" t="n"/>
      <c r="P114" s="16" t="n"/>
      <c r="Q114" s="17">
        <f>IF(A114="","",IF(E114="","Pendiente de salida",IF(H114="","En préstamo","Devuelto")))</f>
        <v/>
      </c>
      <c r="R114" s="18">
        <f>IF(OR(A114="",G114=""),"",IF(Q114="En préstamo",MAX(0,Parámetros!$B$2-G114),IF(Q114="Devuelto",MAX(0,H114-G114),0)))</f>
        <v/>
      </c>
      <c r="S114" s="18">
        <f>IF(OR(J114="",K114=""),"",K114-J114)</f>
        <v/>
      </c>
      <c r="T114" s="19">
        <f>IF(OR(L114="",M114=""),"",M114-L114)</f>
        <v/>
      </c>
      <c r="U114" s="20">
        <f>IF(A114="","",IF(OR(B114="",C114="",D114="",G114="",J114="",L114="",N114=""),"Completar salida",IF(AND(Q114&lt;&gt;"Devuelto",IFERROR(VLOOKUP(B114,Unidades!$A$2:$F$31,6,FALSE),"No encontrada")&lt;&gt;"Disponible"),"Unidad no asignable",IF(COUNTIFS($B$2:$B$201,B114,$Q$2:$Q$201,"En préstamo")&gt;1,"Unidad duplicada activa",IF(AND(Q114="En préstamo",G114&lt;Parámetros!$B$2),"Devolución vencida",IF(AND(Q114="Devuelto",OR(K114="",M114="",O114="")),"Completar devolución",IF(AND(S114&lt;&gt;"",S114&lt;0),"Revisar kilometraje",IF(AND(S114&lt;&gt;"",S114&gt;Parámetros!$B$4),"Kilometraje alto",""))))))))</f>
        <v/>
      </c>
    </row>
    <row r="115">
      <c r="A115" s="11" t="n"/>
      <c r="B115" s="11" t="n"/>
      <c r="C115" s="11" t="n"/>
      <c r="D115" s="11" t="n"/>
      <c r="E115" s="31" t="n"/>
      <c r="F115" s="32" t="n"/>
      <c r="G115" s="31" t="n"/>
      <c r="H115" s="31" t="n"/>
      <c r="I115" s="32" t="n"/>
      <c r="J115" s="14" t="n"/>
      <c r="K115" s="14" t="n"/>
      <c r="L115" s="15" t="n"/>
      <c r="M115" s="15" t="n"/>
      <c r="N115" s="16" t="n"/>
      <c r="O115" s="16" t="n"/>
      <c r="P115" s="16" t="n"/>
      <c r="Q115" s="17">
        <f>IF(A115="","",IF(E115="","Pendiente de salida",IF(H115="","En préstamo","Devuelto")))</f>
        <v/>
      </c>
      <c r="R115" s="18">
        <f>IF(OR(A115="",G115=""),"",IF(Q115="En préstamo",MAX(0,Parámetros!$B$2-G115),IF(Q115="Devuelto",MAX(0,H115-G115),0)))</f>
        <v/>
      </c>
      <c r="S115" s="18">
        <f>IF(OR(J115="",K115=""),"",K115-J115)</f>
        <v/>
      </c>
      <c r="T115" s="19">
        <f>IF(OR(L115="",M115=""),"",M115-L115)</f>
        <v/>
      </c>
      <c r="U115" s="20">
        <f>IF(A115="","",IF(OR(B115="",C115="",D115="",G115="",J115="",L115="",N115=""),"Completar salida",IF(AND(Q115&lt;&gt;"Devuelto",IFERROR(VLOOKUP(B115,Unidades!$A$2:$F$31,6,FALSE),"No encontrada")&lt;&gt;"Disponible"),"Unidad no asignable",IF(COUNTIFS($B$2:$B$201,B115,$Q$2:$Q$201,"En préstamo")&gt;1,"Unidad duplicada activa",IF(AND(Q115="En préstamo",G115&lt;Parámetros!$B$2),"Devolución vencida",IF(AND(Q115="Devuelto",OR(K115="",M115="",O115="")),"Completar devolución",IF(AND(S115&lt;&gt;"",S115&lt;0),"Revisar kilometraje",IF(AND(S115&lt;&gt;"",S115&gt;Parámetros!$B$4),"Kilometraje alto",""))))))))</f>
        <v/>
      </c>
    </row>
    <row r="116">
      <c r="A116" s="11" t="n"/>
      <c r="B116" s="11" t="n"/>
      <c r="C116" s="11" t="n"/>
      <c r="D116" s="11" t="n"/>
      <c r="E116" s="31" t="n"/>
      <c r="F116" s="32" t="n"/>
      <c r="G116" s="31" t="n"/>
      <c r="H116" s="31" t="n"/>
      <c r="I116" s="32" t="n"/>
      <c r="J116" s="14" t="n"/>
      <c r="K116" s="14" t="n"/>
      <c r="L116" s="15" t="n"/>
      <c r="M116" s="15" t="n"/>
      <c r="N116" s="16" t="n"/>
      <c r="O116" s="16" t="n"/>
      <c r="P116" s="16" t="n"/>
      <c r="Q116" s="17">
        <f>IF(A116="","",IF(E116="","Pendiente de salida",IF(H116="","En préstamo","Devuelto")))</f>
        <v/>
      </c>
      <c r="R116" s="18">
        <f>IF(OR(A116="",G116=""),"",IF(Q116="En préstamo",MAX(0,Parámetros!$B$2-G116),IF(Q116="Devuelto",MAX(0,H116-G116),0)))</f>
        <v/>
      </c>
      <c r="S116" s="18">
        <f>IF(OR(J116="",K116=""),"",K116-J116)</f>
        <v/>
      </c>
      <c r="T116" s="19">
        <f>IF(OR(L116="",M116=""),"",M116-L116)</f>
        <v/>
      </c>
      <c r="U116" s="20">
        <f>IF(A116="","",IF(OR(B116="",C116="",D116="",G116="",J116="",L116="",N116=""),"Completar salida",IF(AND(Q116&lt;&gt;"Devuelto",IFERROR(VLOOKUP(B116,Unidades!$A$2:$F$31,6,FALSE),"No encontrada")&lt;&gt;"Disponible"),"Unidad no asignable",IF(COUNTIFS($B$2:$B$201,B116,$Q$2:$Q$201,"En préstamo")&gt;1,"Unidad duplicada activa",IF(AND(Q116="En préstamo",G116&lt;Parámetros!$B$2),"Devolución vencida",IF(AND(Q116="Devuelto",OR(K116="",M116="",O116="")),"Completar devolución",IF(AND(S116&lt;&gt;"",S116&lt;0),"Revisar kilometraje",IF(AND(S116&lt;&gt;"",S116&gt;Parámetros!$B$4),"Kilometraje alto",""))))))))</f>
        <v/>
      </c>
    </row>
    <row r="117">
      <c r="A117" s="11" t="n"/>
      <c r="B117" s="11" t="n"/>
      <c r="C117" s="11" t="n"/>
      <c r="D117" s="11" t="n"/>
      <c r="E117" s="31" t="n"/>
      <c r="F117" s="32" t="n"/>
      <c r="G117" s="31" t="n"/>
      <c r="H117" s="31" t="n"/>
      <c r="I117" s="32" t="n"/>
      <c r="J117" s="14" t="n"/>
      <c r="K117" s="14" t="n"/>
      <c r="L117" s="15" t="n"/>
      <c r="M117" s="15" t="n"/>
      <c r="N117" s="16" t="n"/>
      <c r="O117" s="16" t="n"/>
      <c r="P117" s="16" t="n"/>
      <c r="Q117" s="17">
        <f>IF(A117="","",IF(E117="","Pendiente de salida",IF(H117="","En préstamo","Devuelto")))</f>
        <v/>
      </c>
      <c r="R117" s="18">
        <f>IF(OR(A117="",G117=""),"",IF(Q117="En préstamo",MAX(0,Parámetros!$B$2-G117),IF(Q117="Devuelto",MAX(0,H117-G117),0)))</f>
        <v/>
      </c>
      <c r="S117" s="18">
        <f>IF(OR(J117="",K117=""),"",K117-J117)</f>
        <v/>
      </c>
      <c r="T117" s="19">
        <f>IF(OR(L117="",M117=""),"",M117-L117)</f>
        <v/>
      </c>
      <c r="U117" s="20">
        <f>IF(A117="","",IF(OR(B117="",C117="",D117="",G117="",J117="",L117="",N117=""),"Completar salida",IF(AND(Q117&lt;&gt;"Devuelto",IFERROR(VLOOKUP(B117,Unidades!$A$2:$F$31,6,FALSE),"No encontrada")&lt;&gt;"Disponible"),"Unidad no asignable",IF(COUNTIFS($B$2:$B$201,B117,$Q$2:$Q$201,"En préstamo")&gt;1,"Unidad duplicada activa",IF(AND(Q117="En préstamo",G117&lt;Parámetros!$B$2),"Devolución vencida",IF(AND(Q117="Devuelto",OR(K117="",M117="",O117="")),"Completar devolución",IF(AND(S117&lt;&gt;"",S117&lt;0),"Revisar kilometraje",IF(AND(S117&lt;&gt;"",S117&gt;Parámetros!$B$4),"Kilometraje alto",""))))))))</f>
        <v/>
      </c>
    </row>
    <row r="118">
      <c r="A118" s="11" t="n"/>
      <c r="B118" s="11" t="n"/>
      <c r="C118" s="11" t="n"/>
      <c r="D118" s="11" t="n"/>
      <c r="E118" s="31" t="n"/>
      <c r="F118" s="32" t="n"/>
      <c r="G118" s="31" t="n"/>
      <c r="H118" s="31" t="n"/>
      <c r="I118" s="32" t="n"/>
      <c r="J118" s="14" t="n"/>
      <c r="K118" s="14" t="n"/>
      <c r="L118" s="15" t="n"/>
      <c r="M118" s="15" t="n"/>
      <c r="N118" s="16" t="n"/>
      <c r="O118" s="16" t="n"/>
      <c r="P118" s="16" t="n"/>
      <c r="Q118" s="17">
        <f>IF(A118="","",IF(E118="","Pendiente de salida",IF(H118="","En préstamo","Devuelto")))</f>
        <v/>
      </c>
      <c r="R118" s="18">
        <f>IF(OR(A118="",G118=""),"",IF(Q118="En préstamo",MAX(0,Parámetros!$B$2-G118),IF(Q118="Devuelto",MAX(0,H118-G118),0)))</f>
        <v/>
      </c>
      <c r="S118" s="18">
        <f>IF(OR(J118="",K118=""),"",K118-J118)</f>
        <v/>
      </c>
      <c r="T118" s="19">
        <f>IF(OR(L118="",M118=""),"",M118-L118)</f>
        <v/>
      </c>
      <c r="U118" s="20">
        <f>IF(A118="","",IF(OR(B118="",C118="",D118="",G118="",J118="",L118="",N118=""),"Completar salida",IF(AND(Q118&lt;&gt;"Devuelto",IFERROR(VLOOKUP(B118,Unidades!$A$2:$F$31,6,FALSE),"No encontrada")&lt;&gt;"Disponible"),"Unidad no asignable",IF(COUNTIFS($B$2:$B$201,B118,$Q$2:$Q$201,"En préstamo")&gt;1,"Unidad duplicada activa",IF(AND(Q118="En préstamo",G118&lt;Parámetros!$B$2),"Devolución vencida",IF(AND(Q118="Devuelto",OR(K118="",M118="",O118="")),"Completar devolución",IF(AND(S118&lt;&gt;"",S118&lt;0),"Revisar kilometraje",IF(AND(S118&lt;&gt;"",S118&gt;Parámetros!$B$4),"Kilometraje alto",""))))))))</f>
        <v/>
      </c>
    </row>
    <row r="119">
      <c r="A119" s="11" t="n"/>
      <c r="B119" s="11" t="n"/>
      <c r="C119" s="11" t="n"/>
      <c r="D119" s="11" t="n"/>
      <c r="E119" s="31" t="n"/>
      <c r="F119" s="32" t="n"/>
      <c r="G119" s="31" t="n"/>
      <c r="H119" s="31" t="n"/>
      <c r="I119" s="32" t="n"/>
      <c r="J119" s="14" t="n"/>
      <c r="K119" s="14" t="n"/>
      <c r="L119" s="15" t="n"/>
      <c r="M119" s="15" t="n"/>
      <c r="N119" s="16" t="n"/>
      <c r="O119" s="16" t="n"/>
      <c r="P119" s="16" t="n"/>
      <c r="Q119" s="17">
        <f>IF(A119="","",IF(E119="","Pendiente de salida",IF(H119="","En préstamo","Devuelto")))</f>
        <v/>
      </c>
      <c r="R119" s="18">
        <f>IF(OR(A119="",G119=""),"",IF(Q119="En préstamo",MAX(0,Parámetros!$B$2-G119),IF(Q119="Devuelto",MAX(0,H119-G119),0)))</f>
        <v/>
      </c>
      <c r="S119" s="18">
        <f>IF(OR(J119="",K119=""),"",K119-J119)</f>
        <v/>
      </c>
      <c r="T119" s="19">
        <f>IF(OR(L119="",M119=""),"",M119-L119)</f>
        <v/>
      </c>
      <c r="U119" s="20">
        <f>IF(A119="","",IF(OR(B119="",C119="",D119="",G119="",J119="",L119="",N119=""),"Completar salida",IF(AND(Q119&lt;&gt;"Devuelto",IFERROR(VLOOKUP(B119,Unidades!$A$2:$F$31,6,FALSE),"No encontrada")&lt;&gt;"Disponible"),"Unidad no asignable",IF(COUNTIFS($B$2:$B$201,B119,$Q$2:$Q$201,"En préstamo")&gt;1,"Unidad duplicada activa",IF(AND(Q119="En préstamo",G119&lt;Parámetros!$B$2),"Devolución vencida",IF(AND(Q119="Devuelto",OR(K119="",M119="",O119="")),"Completar devolución",IF(AND(S119&lt;&gt;"",S119&lt;0),"Revisar kilometraje",IF(AND(S119&lt;&gt;"",S119&gt;Parámetros!$B$4),"Kilometraje alto",""))))))))</f>
        <v/>
      </c>
    </row>
    <row r="120">
      <c r="A120" s="11" t="n"/>
      <c r="B120" s="11" t="n"/>
      <c r="C120" s="11" t="n"/>
      <c r="D120" s="11" t="n"/>
      <c r="E120" s="31" t="n"/>
      <c r="F120" s="32" t="n"/>
      <c r="G120" s="31" t="n"/>
      <c r="H120" s="31" t="n"/>
      <c r="I120" s="32" t="n"/>
      <c r="J120" s="14" t="n"/>
      <c r="K120" s="14" t="n"/>
      <c r="L120" s="15" t="n"/>
      <c r="M120" s="15" t="n"/>
      <c r="N120" s="16" t="n"/>
      <c r="O120" s="16" t="n"/>
      <c r="P120" s="16" t="n"/>
      <c r="Q120" s="17">
        <f>IF(A120="","",IF(E120="","Pendiente de salida",IF(H120="","En préstamo","Devuelto")))</f>
        <v/>
      </c>
      <c r="R120" s="18">
        <f>IF(OR(A120="",G120=""),"",IF(Q120="En préstamo",MAX(0,Parámetros!$B$2-G120),IF(Q120="Devuelto",MAX(0,H120-G120),0)))</f>
        <v/>
      </c>
      <c r="S120" s="18">
        <f>IF(OR(J120="",K120=""),"",K120-J120)</f>
        <v/>
      </c>
      <c r="T120" s="19">
        <f>IF(OR(L120="",M120=""),"",M120-L120)</f>
        <v/>
      </c>
      <c r="U120" s="20">
        <f>IF(A120="","",IF(OR(B120="",C120="",D120="",G120="",J120="",L120="",N120=""),"Completar salida",IF(AND(Q120&lt;&gt;"Devuelto",IFERROR(VLOOKUP(B120,Unidades!$A$2:$F$31,6,FALSE),"No encontrada")&lt;&gt;"Disponible"),"Unidad no asignable",IF(COUNTIFS($B$2:$B$201,B120,$Q$2:$Q$201,"En préstamo")&gt;1,"Unidad duplicada activa",IF(AND(Q120="En préstamo",G120&lt;Parámetros!$B$2),"Devolución vencida",IF(AND(Q120="Devuelto",OR(K120="",M120="",O120="")),"Completar devolución",IF(AND(S120&lt;&gt;"",S120&lt;0),"Revisar kilometraje",IF(AND(S120&lt;&gt;"",S120&gt;Parámetros!$B$4),"Kilometraje alto",""))))))))</f>
        <v/>
      </c>
    </row>
    <row r="121">
      <c r="A121" s="11" t="n"/>
      <c r="B121" s="11" t="n"/>
      <c r="C121" s="11" t="n"/>
      <c r="D121" s="11" t="n"/>
      <c r="E121" s="31" t="n"/>
      <c r="F121" s="32" t="n"/>
      <c r="G121" s="31" t="n"/>
      <c r="H121" s="31" t="n"/>
      <c r="I121" s="32" t="n"/>
      <c r="J121" s="14" t="n"/>
      <c r="K121" s="14" t="n"/>
      <c r="L121" s="15" t="n"/>
      <c r="M121" s="15" t="n"/>
      <c r="N121" s="16" t="n"/>
      <c r="O121" s="16" t="n"/>
      <c r="P121" s="16" t="n"/>
      <c r="Q121" s="17">
        <f>IF(A121="","",IF(E121="","Pendiente de salida",IF(H121="","En préstamo","Devuelto")))</f>
        <v/>
      </c>
      <c r="R121" s="18">
        <f>IF(OR(A121="",G121=""),"",IF(Q121="En préstamo",MAX(0,Parámetros!$B$2-G121),IF(Q121="Devuelto",MAX(0,H121-G121),0)))</f>
        <v/>
      </c>
      <c r="S121" s="18">
        <f>IF(OR(J121="",K121=""),"",K121-J121)</f>
        <v/>
      </c>
      <c r="T121" s="19">
        <f>IF(OR(L121="",M121=""),"",M121-L121)</f>
        <v/>
      </c>
      <c r="U121" s="20">
        <f>IF(A121="","",IF(OR(B121="",C121="",D121="",G121="",J121="",L121="",N121=""),"Completar salida",IF(AND(Q121&lt;&gt;"Devuelto",IFERROR(VLOOKUP(B121,Unidades!$A$2:$F$31,6,FALSE),"No encontrada")&lt;&gt;"Disponible"),"Unidad no asignable",IF(COUNTIFS($B$2:$B$201,B121,$Q$2:$Q$201,"En préstamo")&gt;1,"Unidad duplicada activa",IF(AND(Q121="En préstamo",G121&lt;Parámetros!$B$2),"Devolución vencida",IF(AND(Q121="Devuelto",OR(K121="",M121="",O121="")),"Completar devolución",IF(AND(S121&lt;&gt;"",S121&lt;0),"Revisar kilometraje",IF(AND(S121&lt;&gt;"",S121&gt;Parámetros!$B$4),"Kilometraje alto",""))))))))</f>
        <v/>
      </c>
    </row>
    <row r="122">
      <c r="A122" s="11" t="n"/>
      <c r="B122" s="11" t="n"/>
      <c r="C122" s="11" t="n"/>
      <c r="D122" s="11" t="n"/>
      <c r="E122" s="31" t="n"/>
      <c r="F122" s="32" t="n"/>
      <c r="G122" s="31" t="n"/>
      <c r="H122" s="31" t="n"/>
      <c r="I122" s="32" t="n"/>
      <c r="J122" s="14" t="n"/>
      <c r="K122" s="14" t="n"/>
      <c r="L122" s="15" t="n"/>
      <c r="M122" s="15" t="n"/>
      <c r="N122" s="16" t="n"/>
      <c r="O122" s="16" t="n"/>
      <c r="P122" s="16" t="n"/>
      <c r="Q122" s="17">
        <f>IF(A122="","",IF(E122="","Pendiente de salida",IF(H122="","En préstamo","Devuelto")))</f>
        <v/>
      </c>
      <c r="R122" s="18">
        <f>IF(OR(A122="",G122=""),"",IF(Q122="En préstamo",MAX(0,Parámetros!$B$2-G122),IF(Q122="Devuelto",MAX(0,H122-G122),0)))</f>
        <v/>
      </c>
      <c r="S122" s="18">
        <f>IF(OR(J122="",K122=""),"",K122-J122)</f>
        <v/>
      </c>
      <c r="T122" s="19">
        <f>IF(OR(L122="",M122=""),"",M122-L122)</f>
        <v/>
      </c>
      <c r="U122" s="20">
        <f>IF(A122="","",IF(OR(B122="",C122="",D122="",G122="",J122="",L122="",N122=""),"Completar salida",IF(AND(Q122&lt;&gt;"Devuelto",IFERROR(VLOOKUP(B122,Unidades!$A$2:$F$31,6,FALSE),"No encontrada")&lt;&gt;"Disponible"),"Unidad no asignable",IF(COUNTIFS($B$2:$B$201,B122,$Q$2:$Q$201,"En préstamo")&gt;1,"Unidad duplicada activa",IF(AND(Q122="En préstamo",G122&lt;Parámetros!$B$2),"Devolución vencida",IF(AND(Q122="Devuelto",OR(K122="",M122="",O122="")),"Completar devolución",IF(AND(S122&lt;&gt;"",S122&lt;0),"Revisar kilometraje",IF(AND(S122&lt;&gt;"",S122&gt;Parámetros!$B$4),"Kilometraje alto",""))))))))</f>
        <v/>
      </c>
    </row>
    <row r="123">
      <c r="A123" s="11" t="n"/>
      <c r="B123" s="11" t="n"/>
      <c r="C123" s="11" t="n"/>
      <c r="D123" s="11" t="n"/>
      <c r="E123" s="31" t="n"/>
      <c r="F123" s="32" t="n"/>
      <c r="G123" s="31" t="n"/>
      <c r="H123" s="31" t="n"/>
      <c r="I123" s="32" t="n"/>
      <c r="J123" s="14" t="n"/>
      <c r="K123" s="14" t="n"/>
      <c r="L123" s="15" t="n"/>
      <c r="M123" s="15" t="n"/>
      <c r="N123" s="16" t="n"/>
      <c r="O123" s="16" t="n"/>
      <c r="P123" s="16" t="n"/>
      <c r="Q123" s="17">
        <f>IF(A123="","",IF(E123="","Pendiente de salida",IF(H123="","En préstamo","Devuelto")))</f>
        <v/>
      </c>
      <c r="R123" s="18">
        <f>IF(OR(A123="",G123=""),"",IF(Q123="En préstamo",MAX(0,Parámetros!$B$2-G123),IF(Q123="Devuelto",MAX(0,H123-G123),0)))</f>
        <v/>
      </c>
      <c r="S123" s="18">
        <f>IF(OR(J123="",K123=""),"",K123-J123)</f>
        <v/>
      </c>
      <c r="T123" s="19">
        <f>IF(OR(L123="",M123=""),"",M123-L123)</f>
        <v/>
      </c>
      <c r="U123" s="20">
        <f>IF(A123="","",IF(OR(B123="",C123="",D123="",G123="",J123="",L123="",N123=""),"Completar salida",IF(AND(Q123&lt;&gt;"Devuelto",IFERROR(VLOOKUP(B123,Unidades!$A$2:$F$31,6,FALSE),"No encontrada")&lt;&gt;"Disponible"),"Unidad no asignable",IF(COUNTIFS($B$2:$B$201,B123,$Q$2:$Q$201,"En préstamo")&gt;1,"Unidad duplicada activa",IF(AND(Q123="En préstamo",G123&lt;Parámetros!$B$2),"Devolución vencida",IF(AND(Q123="Devuelto",OR(K123="",M123="",O123="")),"Completar devolución",IF(AND(S123&lt;&gt;"",S123&lt;0),"Revisar kilometraje",IF(AND(S123&lt;&gt;"",S123&gt;Parámetros!$B$4),"Kilometraje alto",""))))))))</f>
        <v/>
      </c>
    </row>
    <row r="124">
      <c r="A124" s="11" t="n"/>
      <c r="B124" s="11" t="n"/>
      <c r="C124" s="11" t="n"/>
      <c r="D124" s="11" t="n"/>
      <c r="E124" s="31" t="n"/>
      <c r="F124" s="32" t="n"/>
      <c r="G124" s="31" t="n"/>
      <c r="H124" s="31" t="n"/>
      <c r="I124" s="32" t="n"/>
      <c r="J124" s="14" t="n"/>
      <c r="K124" s="14" t="n"/>
      <c r="L124" s="15" t="n"/>
      <c r="M124" s="15" t="n"/>
      <c r="N124" s="16" t="n"/>
      <c r="O124" s="16" t="n"/>
      <c r="P124" s="16" t="n"/>
      <c r="Q124" s="17">
        <f>IF(A124="","",IF(E124="","Pendiente de salida",IF(H124="","En préstamo","Devuelto")))</f>
        <v/>
      </c>
      <c r="R124" s="18">
        <f>IF(OR(A124="",G124=""),"",IF(Q124="En préstamo",MAX(0,Parámetros!$B$2-G124),IF(Q124="Devuelto",MAX(0,H124-G124),0)))</f>
        <v/>
      </c>
      <c r="S124" s="18">
        <f>IF(OR(J124="",K124=""),"",K124-J124)</f>
        <v/>
      </c>
      <c r="T124" s="19">
        <f>IF(OR(L124="",M124=""),"",M124-L124)</f>
        <v/>
      </c>
      <c r="U124" s="20">
        <f>IF(A124="","",IF(OR(B124="",C124="",D124="",G124="",J124="",L124="",N124=""),"Completar salida",IF(AND(Q124&lt;&gt;"Devuelto",IFERROR(VLOOKUP(B124,Unidades!$A$2:$F$31,6,FALSE),"No encontrada")&lt;&gt;"Disponible"),"Unidad no asignable",IF(COUNTIFS($B$2:$B$201,B124,$Q$2:$Q$201,"En préstamo")&gt;1,"Unidad duplicada activa",IF(AND(Q124="En préstamo",G124&lt;Parámetros!$B$2),"Devolución vencida",IF(AND(Q124="Devuelto",OR(K124="",M124="",O124="")),"Completar devolución",IF(AND(S124&lt;&gt;"",S124&lt;0),"Revisar kilometraje",IF(AND(S124&lt;&gt;"",S124&gt;Parámetros!$B$4),"Kilometraje alto",""))))))))</f>
        <v/>
      </c>
    </row>
    <row r="125">
      <c r="A125" s="11" t="n"/>
      <c r="B125" s="11" t="n"/>
      <c r="C125" s="11" t="n"/>
      <c r="D125" s="11" t="n"/>
      <c r="E125" s="31" t="n"/>
      <c r="F125" s="32" t="n"/>
      <c r="G125" s="31" t="n"/>
      <c r="H125" s="31" t="n"/>
      <c r="I125" s="32" t="n"/>
      <c r="J125" s="14" t="n"/>
      <c r="K125" s="14" t="n"/>
      <c r="L125" s="15" t="n"/>
      <c r="M125" s="15" t="n"/>
      <c r="N125" s="16" t="n"/>
      <c r="O125" s="16" t="n"/>
      <c r="P125" s="16" t="n"/>
      <c r="Q125" s="17">
        <f>IF(A125="","",IF(E125="","Pendiente de salida",IF(H125="","En préstamo","Devuelto")))</f>
        <v/>
      </c>
      <c r="R125" s="18">
        <f>IF(OR(A125="",G125=""),"",IF(Q125="En préstamo",MAX(0,Parámetros!$B$2-G125),IF(Q125="Devuelto",MAX(0,H125-G125),0)))</f>
        <v/>
      </c>
      <c r="S125" s="18">
        <f>IF(OR(J125="",K125=""),"",K125-J125)</f>
        <v/>
      </c>
      <c r="T125" s="19">
        <f>IF(OR(L125="",M125=""),"",M125-L125)</f>
        <v/>
      </c>
      <c r="U125" s="20">
        <f>IF(A125="","",IF(OR(B125="",C125="",D125="",G125="",J125="",L125="",N125=""),"Completar salida",IF(AND(Q125&lt;&gt;"Devuelto",IFERROR(VLOOKUP(B125,Unidades!$A$2:$F$31,6,FALSE),"No encontrada")&lt;&gt;"Disponible"),"Unidad no asignable",IF(COUNTIFS($B$2:$B$201,B125,$Q$2:$Q$201,"En préstamo")&gt;1,"Unidad duplicada activa",IF(AND(Q125="En préstamo",G125&lt;Parámetros!$B$2),"Devolución vencida",IF(AND(Q125="Devuelto",OR(K125="",M125="",O125="")),"Completar devolución",IF(AND(S125&lt;&gt;"",S125&lt;0),"Revisar kilometraje",IF(AND(S125&lt;&gt;"",S125&gt;Parámetros!$B$4),"Kilometraje alto",""))))))))</f>
        <v/>
      </c>
    </row>
    <row r="126">
      <c r="A126" s="11" t="n"/>
      <c r="B126" s="11" t="n"/>
      <c r="C126" s="11" t="n"/>
      <c r="D126" s="11" t="n"/>
      <c r="E126" s="31" t="n"/>
      <c r="F126" s="32" t="n"/>
      <c r="G126" s="31" t="n"/>
      <c r="H126" s="31" t="n"/>
      <c r="I126" s="32" t="n"/>
      <c r="J126" s="14" t="n"/>
      <c r="K126" s="14" t="n"/>
      <c r="L126" s="15" t="n"/>
      <c r="M126" s="15" t="n"/>
      <c r="N126" s="16" t="n"/>
      <c r="O126" s="16" t="n"/>
      <c r="P126" s="16" t="n"/>
      <c r="Q126" s="17">
        <f>IF(A126="","",IF(E126="","Pendiente de salida",IF(H126="","En préstamo","Devuelto")))</f>
        <v/>
      </c>
      <c r="R126" s="18">
        <f>IF(OR(A126="",G126=""),"",IF(Q126="En préstamo",MAX(0,Parámetros!$B$2-G126),IF(Q126="Devuelto",MAX(0,H126-G126),0)))</f>
        <v/>
      </c>
      <c r="S126" s="18">
        <f>IF(OR(J126="",K126=""),"",K126-J126)</f>
        <v/>
      </c>
      <c r="T126" s="19">
        <f>IF(OR(L126="",M126=""),"",M126-L126)</f>
        <v/>
      </c>
      <c r="U126" s="20">
        <f>IF(A126="","",IF(OR(B126="",C126="",D126="",G126="",J126="",L126="",N126=""),"Completar salida",IF(AND(Q126&lt;&gt;"Devuelto",IFERROR(VLOOKUP(B126,Unidades!$A$2:$F$31,6,FALSE),"No encontrada")&lt;&gt;"Disponible"),"Unidad no asignable",IF(COUNTIFS($B$2:$B$201,B126,$Q$2:$Q$201,"En préstamo")&gt;1,"Unidad duplicada activa",IF(AND(Q126="En préstamo",G126&lt;Parámetros!$B$2),"Devolución vencida",IF(AND(Q126="Devuelto",OR(K126="",M126="",O126="")),"Completar devolución",IF(AND(S126&lt;&gt;"",S126&lt;0),"Revisar kilometraje",IF(AND(S126&lt;&gt;"",S126&gt;Parámetros!$B$4),"Kilometraje alto",""))))))))</f>
        <v/>
      </c>
    </row>
    <row r="127">
      <c r="A127" s="11" t="n"/>
      <c r="B127" s="11" t="n"/>
      <c r="C127" s="11" t="n"/>
      <c r="D127" s="11" t="n"/>
      <c r="E127" s="31" t="n"/>
      <c r="F127" s="32" t="n"/>
      <c r="G127" s="31" t="n"/>
      <c r="H127" s="31" t="n"/>
      <c r="I127" s="32" t="n"/>
      <c r="J127" s="14" t="n"/>
      <c r="K127" s="14" t="n"/>
      <c r="L127" s="15" t="n"/>
      <c r="M127" s="15" t="n"/>
      <c r="N127" s="16" t="n"/>
      <c r="O127" s="16" t="n"/>
      <c r="P127" s="16" t="n"/>
      <c r="Q127" s="17">
        <f>IF(A127="","",IF(E127="","Pendiente de salida",IF(H127="","En préstamo","Devuelto")))</f>
        <v/>
      </c>
      <c r="R127" s="18">
        <f>IF(OR(A127="",G127=""),"",IF(Q127="En préstamo",MAX(0,Parámetros!$B$2-G127),IF(Q127="Devuelto",MAX(0,H127-G127),0)))</f>
        <v/>
      </c>
      <c r="S127" s="18">
        <f>IF(OR(J127="",K127=""),"",K127-J127)</f>
        <v/>
      </c>
      <c r="T127" s="19">
        <f>IF(OR(L127="",M127=""),"",M127-L127)</f>
        <v/>
      </c>
      <c r="U127" s="20">
        <f>IF(A127="","",IF(OR(B127="",C127="",D127="",G127="",J127="",L127="",N127=""),"Completar salida",IF(AND(Q127&lt;&gt;"Devuelto",IFERROR(VLOOKUP(B127,Unidades!$A$2:$F$31,6,FALSE),"No encontrada")&lt;&gt;"Disponible"),"Unidad no asignable",IF(COUNTIFS($B$2:$B$201,B127,$Q$2:$Q$201,"En préstamo")&gt;1,"Unidad duplicada activa",IF(AND(Q127="En préstamo",G127&lt;Parámetros!$B$2),"Devolución vencida",IF(AND(Q127="Devuelto",OR(K127="",M127="",O127="")),"Completar devolución",IF(AND(S127&lt;&gt;"",S127&lt;0),"Revisar kilometraje",IF(AND(S127&lt;&gt;"",S127&gt;Parámetros!$B$4),"Kilometraje alto",""))))))))</f>
        <v/>
      </c>
    </row>
    <row r="128">
      <c r="A128" s="11" t="n"/>
      <c r="B128" s="11" t="n"/>
      <c r="C128" s="11" t="n"/>
      <c r="D128" s="11" t="n"/>
      <c r="E128" s="31" t="n"/>
      <c r="F128" s="32" t="n"/>
      <c r="G128" s="31" t="n"/>
      <c r="H128" s="31" t="n"/>
      <c r="I128" s="32" t="n"/>
      <c r="J128" s="14" t="n"/>
      <c r="K128" s="14" t="n"/>
      <c r="L128" s="15" t="n"/>
      <c r="M128" s="15" t="n"/>
      <c r="N128" s="16" t="n"/>
      <c r="O128" s="16" t="n"/>
      <c r="P128" s="16" t="n"/>
      <c r="Q128" s="17">
        <f>IF(A128="","",IF(E128="","Pendiente de salida",IF(H128="","En préstamo","Devuelto")))</f>
        <v/>
      </c>
      <c r="R128" s="18">
        <f>IF(OR(A128="",G128=""),"",IF(Q128="En préstamo",MAX(0,Parámetros!$B$2-G128),IF(Q128="Devuelto",MAX(0,H128-G128),0)))</f>
        <v/>
      </c>
      <c r="S128" s="18">
        <f>IF(OR(J128="",K128=""),"",K128-J128)</f>
        <v/>
      </c>
      <c r="T128" s="19">
        <f>IF(OR(L128="",M128=""),"",M128-L128)</f>
        <v/>
      </c>
      <c r="U128" s="20">
        <f>IF(A128="","",IF(OR(B128="",C128="",D128="",G128="",J128="",L128="",N128=""),"Completar salida",IF(AND(Q128&lt;&gt;"Devuelto",IFERROR(VLOOKUP(B128,Unidades!$A$2:$F$31,6,FALSE),"No encontrada")&lt;&gt;"Disponible"),"Unidad no asignable",IF(COUNTIFS($B$2:$B$201,B128,$Q$2:$Q$201,"En préstamo")&gt;1,"Unidad duplicada activa",IF(AND(Q128="En préstamo",G128&lt;Parámetros!$B$2),"Devolución vencida",IF(AND(Q128="Devuelto",OR(K128="",M128="",O128="")),"Completar devolución",IF(AND(S128&lt;&gt;"",S128&lt;0),"Revisar kilometraje",IF(AND(S128&lt;&gt;"",S128&gt;Parámetros!$B$4),"Kilometraje alto",""))))))))</f>
        <v/>
      </c>
    </row>
    <row r="129">
      <c r="A129" s="11" t="n"/>
      <c r="B129" s="11" t="n"/>
      <c r="C129" s="11" t="n"/>
      <c r="D129" s="11" t="n"/>
      <c r="E129" s="31" t="n"/>
      <c r="F129" s="32" t="n"/>
      <c r="G129" s="31" t="n"/>
      <c r="H129" s="31" t="n"/>
      <c r="I129" s="32" t="n"/>
      <c r="J129" s="14" t="n"/>
      <c r="K129" s="14" t="n"/>
      <c r="L129" s="15" t="n"/>
      <c r="M129" s="15" t="n"/>
      <c r="N129" s="16" t="n"/>
      <c r="O129" s="16" t="n"/>
      <c r="P129" s="16" t="n"/>
      <c r="Q129" s="17">
        <f>IF(A129="","",IF(E129="","Pendiente de salida",IF(H129="","En préstamo","Devuelto")))</f>
        <v/>
      </c>
      <c r="R129" s="18">
        <f>IF(OR(A129="",G129=""),"",IF(Q129="En préstamo",MAX(0,Parámetros!$B$2-G129),IF(Q129="Devuelto",MAX(0,H129-G129),0)))</f>
        <v/>
      </c>
      <c r="S129" s="18">
        <f>IF(OR(J129="",K129=""),"",K129-J129)</f>
        <v/>
      </c>
      <c r="T129" s="19">
        <f>IF(OR(L129="",M129=""),"",M129-L129)</f>
        <v/>
      </c>
      <c r="U129" s="20">
        <f>IF(A129="","",IF(OR(B129="",C129="",D129="",G129="",J129="",L129="",N129=""),"Completar salida",IF(AND(Q129&lt;&gt;"Devuelto",IFERROR(VLOOKUP(B129,Unidades!$A$2:$F$31,6,FALSE),"No encontrada")&lt;&gt;"Disponible"),"Unidad no asignable",IF(COUNTIFS($B$2:$B$201,B129,$Q$2:$Q$201,"En préstamo")&gt;1,"Unidad duplicada activa",IF(AND(Q129="En préstamo",G129&lt;Parámetros!$B$2),"Devolución vencida",IF(AND(Q129="Devuelto",OR(K129="",M129="",O129="")),"Completar devolución",IF(AND(S129&lt;&gt;"",S129&lt;0),"Revisar kilometraje",IF(AND(S129&lt;&gt;"",S129&gt;Parámetros!$B$4),"Kilometraje alto",""))))))))</f>
        <v/>
      </c>
    </row>
    <row r="130">
      <c r="A130" s="11" t="n"/>
      <c r="B130" s="11" t="n"/>
      <c r="C130" s="11" t="n"/>
      <c r="D130" s="11" t="n"/>
      <c r="E130" s="31" t="n"/>
      <c r="F130" s="32" t="n"/>
      <c r="G130" s="31" t="n"/>
      <c r="H130" s="31" t="n"/>
      <c r="I130" s="32" t="n"/>
      <c r="J130" s="14" t="n"/>
      <c r="K130" s="14" t="n"/>
      <c r="L130" s="15" t="n"/>
      <c r="M130" s="15" t="n"/>
      <c r="N130" s="16" t="n"/>
      <c r="O130" s="16" t="n"/>
      <c r="P130" s="16" t="n"/>
      <c r="Q130" s="17">
        <f>IF(A130="","",IF(E130="","Pendiente de salida",IF(H130="","En préstamo","Devuelto")))</f>
        <v/>
      </c>
      <c r="R130" s="18">
        <f>IF(OR(A130="",G130=""),"",IF(Q130="En préstamo",MAX(0,Parámetros!$B$2-G130),IF(Q130="Devuelto",MAX(0,H130-G130),0)))</f>
        <v/>
      </c>
      <c r="S130" s="18">
        <f>IF(OR(J130="",K130=""),"",K130-J130)</f>
        <v/>
      </c>
      <c r="T130" s="19">
        <f>IF(OR(L130="",M130=""),"",M130-L130)</f>
        <v/>
      </c>
      <c r="U130" s="20">
        <f>IF(A130="","",IF(OR(B130="",C130="",D130="",G130="",J130="",L130="",N130=""),"Completar salida",IF(AND(Q130&lt;&gt;"Devuelto",IFERROR(VLOOKUP(B130,Unidades!$A$2:$F$31,6,FALSE),"No encontrada")&lt;&gt;"Disponible"),"Unidad no asignable",IF(COUNTIFS($B$2:$B$201,B130,$Q$2:$Q$201,"En préstamo")&gt;1,"Unidad duplicada activa",IF(AND(Q130="En préstamo",G130&lt;Parámetros!$B$2),"Devolución vencida",IF(AND(Q130="Devuelto",OR(K130="",M130="",O130="")),"Completar devolución",IF(AND(S130&lt;&gt;"",S130&lt;0),"Revisar kilometraje",IF(AND(S130&lt;&gt;"",S130&gt;Parámetros!$B$4),"Kilometraje alto",""))))))))</f>
        <v/>
      </c>
    </row>
    <row r="131">
      <c r="A131" s="11" t="n"/>
      <c r="B131" s="11" t="n"/>
      <c r="C131" s="11" t="n"/>
      <c r="D131" s="11" t="n"/>
      <c r="E131" s="31" t="n"/>
      <c r="F131" s="32" t="n"/>
      <c r="G131" s="31" t="n"/>
      <c r="H131" s="31" t="n"/>
      <c r="I131" s="32" t="n"/>
      <c r="J131" s="14" t="n"/>
      <c r="K131" s="14" t="n"/>
      <c r="L131" s="15" t="n"/>
      <c r="M131" s="15" t="n"/>
      <c r="N131" s="16" t="n"/>
      <c r="O131" s="16" t="n"/>
      <c r="P131" s="16" t="n"/>
      <c r="Q131" s="17">
        <f>IF(A131="","",IF(E131="","Pendiente de salida",IF(H131="","En préstamo","Devuelto")))</f>
        <v/>
      </c>
      <c r="R131" s="18">
        <f>IF(OR(A131="",G131=""),"",IF(Q131="En préstamo",MAX(0,Parámetros!$B$2-G131),IF(Q131="Devuelto",MAX(0,H131-G131),0)))</f>
        <v/>
      </c>
      <c r="S131" s="18">
        <f>IF(OR(J131="",K131=""),"",K131-J131)</f>
        <v/>
      </c>
      <c r="T131" s="19">
        <f>IF(OR(L131="",M131=""),"",M131-L131)</f>
        <v/>
      </c>
      <c r="U131" s="20">
        <f>IF(A131="","",IF(OR(B131="",C131="",D131="",G131="",J131="",L131="",N131=""),"Completar salida",IF(AND(Q131&lt;&gt;"Devuelto",IFERROR(VLOOKUP(B131,Unidades!$A$2:$F$31,6,FALSE),"No encontrada")&lt;&gt;"Disponible"),"Unidad no asignable",IF(COUNTIFS($B$2:$B$201,B131,$Q$2:$Q$201,"En préstamo")&gt;1,"Unidad duplicada activa",IF(AND(Q131="En préstamo",G131&lt;Parámetros!$B$2),"Devolución vencida",IF(AND(Q131="Devuelto",OR(K131="",M131="",O131="")),"Completar devolución",IF(AND(S131&lt;&gt;"",S131&lt;0),"Revisar kilometraje",IF(AND(S131&lt;&gt;"",S131&gt;Parámetros!$B$4),"Kilometraje alto",""))))))))</f>
        <v/>
      </c>
    </row>
    <row r="132">
      <c r="A132" s="11" t="n"/>
      <c r="B132" s="11" t="n"/>
      <c r="C132" s="11" t="n"/>
      <c r="D132" s="11" t="n"/>
      <c r="E132" s="31" t="n"/>
      <c r="F132" s="32" t="n"/>
      <c r="G132" s="31" t="n"/>
      <c r="H132" s="31" t="n"/>
      <c r="I132" s="32" t="n"/>
      <c r="J132" s="14" t="n"/>
      <c r="K132" s="14" t="n"/>
      <c r="L132" s="15" t="n"/>
      <c r="M132" s="15" t="n"/>
      <c r="N132" s="16" t="n"/>
      <c r="O132" s="16" t="n"/>
      <c r="P132" s="16" t="n"/>
      <c r="Q132" s="17">
        <f>IF(A132="","",IF(E132="","Pendiente de salida",IF(H132="","En préstamo","Devuelto")))</f>
        <v/>
      </c>
      <c r="R132" s="18">
        <f>IF(OR(A132="",G132=""),"",IF(Q132="En préstamo",MAX(0,Parámetros!$B$2-G132),IF(Q132="Devuelto",MAX(0,H132-G132),0)))</f>
        <v/>
      </c>
      <c r="S132" s="18">
        <f>IF(OR(J132="",K132=""),"",K132-J132)</f>
        <v/>
      </c>
      <c r="T132" s="19">
        <f>IF(OR(L132="",M132=""),"",M132-L132)</f>
        <v/>
      </c>
      <c r="U132" s="20">
        <f>IF(A132="","",IF(OR(B132="",C132="",D132="",G132="",J132="",L132="",N132=""),"Completar salida",IF(AND(Q132&lt;&gt;"Devuelto",IFERROR(VLOOKUP(B132,Unidades!$A$2:$F$31,6,FALSE),"No encontrada")&lt;&gt;"Disponible"),"Unidad no asignable",IF(COUNTIFS($B$2:$B$201,B132,$Q$2:$Q$201,"En préstamo")&gt;1,"Unidad duplicada activa",IF(AND(Q132="En préstamo",G132&lt;Parámetros!$B$2),"Devolución vencida",IF(AND(Q132="Devuelto",OR(K132="",M132="",O132="")),"Completar devolución",IF(AND(S132&lt;&gt;"",S132&lt;0),"Revisar kilometraje",IF(AND(S132&lt;&gt;"",S132&gt;Parámetros!$B$4),"Kilometraje alto",""))))))))</f>
        <v/>
      </c>
    </row>
    <row r="133">
      <c r="A133" s="11" t="n"/>
      <c r="B133" s="11" t="n"/>
      <c r="C133" s="11" t="n"/>
      <c r="D133" s="11" t="n"/>
      <c r="E133" s="31" t="n"/>
      <c r="F133" s="32" t="n"/>
      <c r="G133" s="31" t="n"/>
      <c r="H133" s="31" t="n"/>
      <c r="I133" s="32" t="n"/>
      <c r="J133" s="14" t="n"/>
      <c r="K133" s="14" t="n"/>
      <c r="L133" s="15" t="n"/>
      <c r="M133" s="15" t="n"/>
      <c r="N133" s="16" t="n"/>
      <c r="O133" s="16" t="n"/>
      <c r="P133" s="16" t="n"/>
      <c r="Q133" s="17">
        <f>IF(A133="","",IF(E133="","Pendiente de salida",IF(H133="","En préstamo","Devuelto")))</f>
        <v/>
      </c>
      <c r="R133" s="18">
        <f>IF(OR(A133="",G133=""),"",IF(Q133="En préstamo",MAX(0,Parámetros!$B$2-G133),IF(Q133="Devuelto",MAX(0,H133-G133),0)))</f>
        <v/>
      </c>
      <c r="S133" s="18">
        <f>IF(OR(J133="",K133=""),"",K133-J133)</f>
        <v/>
      </c>
      <c r="T133" s="19">
        <f>IF(OR(L133="",M133=""),"",M133-L133)</f>
        <v/>
      </c>
      <c r="U133" s="20">
        <f>IF(A133="","",IF(OR(B133="",C133="",D133="",G133="",J133="",L133="",N133=""),"Completar salida",IF(AND(Q133&lt;&gt;"Devuelto",IFERROR(VLOOKUP(B133,Unidades!$A$2:$F$31,6,FALSE),"No encontrada")&lt;&gt;"Disponible"),"Unidad no asignable",IF(COUNTIFS($B$2:$B$201,B133,$Q$2:$Q$201,"En préstamo")&gt;1,"Unidad duplicada activa",IF(AND(Q133="En préstamo",G133&lt;Parámetros!$B$2),"Devolución vencida",IF(AND(Q133="Devuelto",OR(K133="",M133="",O133="")),"Completar devolución",IF(AND(S133&lt;&gt;"",S133&lt;0),"Revisar kilometraje",IF(AND(S133&lt;&gt;"",S133&gt;Parámetros!$B$4),"Kilometraje alto",""))))))))</f>
        <v/>
      </c>
    </row>
    <row r="134">
      <c r="A134" s="11" t="n"/>
      <c r="B134" s="11" t="n"/>
      <c r="C134" s="11" t="n"/>
      <c r="D134" s="11" t="n"/>
      <c r="E134" s="31" t="n"/>
      <c r="F134" s="32" t="n"/>
      <c r="G134" s="31" t="n"/>
      <c r="H134" s="31" t="n"/>
      <c r="I134" s="32" t="n"/>
      <c r="J134" s="14" t="n"/>
      <c r="K134" s="14" t="n"/>
      <c r="L134" s="15" t="n"/>
      <c r="M134" s="15" t="n"/>
      <c r="N134" s="16" t="n"/>
      <c r="O134" s="16" t="n"/>
      <c r="P134" s="16" t="n"/>
      <c r="Q134" s="17">
        <f>IF(A134="","",IF(E134="","Pendiente de salida",IF(H134="","En préstamo","Devuelto")))</f>
        <v/>
      </c>
      <c r="R134" s="18">
        <f>IF(OR(A134="",G134=""),"",IF(Q134="En préstamo",MAX(0,Parámetros!$B$2-G134),IF(Q134="Devuelto",MAX(0,H134-G134),0)))</f>
        <v/>
      </c>
      <c r="S134" s="18">
        <f>IF(OR(J134="",K134=""),"",K134-J134)</f>
        <v/>
      </c>
      <c r="T134" s="19">
        <f>IF(OR(L134="",M134=""),"",M134-L134)</f>
        <v/>
      </c>
      <c r="U134" s="20">
        <f>IF(A134="","",IF(OR(B134="",C134="",D134="",G134="",J134="",L134="",N134=""),"Completar salida",IF(AND(Q134&lt;&gt;"Devuelto",IFERROR(VLOOKUP(B134,Unidades!$A$2:$F$31,6,FALSE),"No encontrada")&lt;&gt;"Disponible"),"Unidad no asignable",IF(COUNTIFS($B$2:$B$201,B134,$Q$2:$Q$201,"En préstamo")&gt;1,"Unidad duplicada activa",IF(AND(Q134="En préstamo",G134&lt;Parámetros!$B$2),"Devolución vencida",IF(AND(Q134="Devuelto",OR(K134="",M134="",O134="")),"Completar devolución",IF(AND(S134&lt;&gt;"",S134&lt;0),"Revisar kilometraje",IF(AND(S134&lt;&gt;"",S134&gt;Parámetros!$B$4),"Kilometraje alto",""))))))))</f>
        <v/>
      </c>
    </row>
    <row r="135">
      <c r="A135" s="11" t="n"/>
      <c r="B135" s="11" t="n"/>
      <c r="C135" s="11" t="n"/>
      <c r="D135" s="11" t="n"/>
      <c r="E135" s="31" t="n"/>
      <c r="F135" s="32" t="n"/>
      <c r="G135" s="31" t="n"/>
      <c r="H135" s="31" t="n"/>
      <c r="I135" s="32" t="n"/>
      <c r="J135" s="14" t="n"/>
      <c r="K135" s="14" t="n"/>
      <c r="L135" s="15" t="n"/>
      <c r="M135" s="15" t="n"/>
      <c r="N135" s="16" t="n"/>
      <c r="O135" s="16" t="n"/>
      <c r="P135" s="16" t="n"/>
      <c r="Q135" s="17">
        <f>IF(A135="","",IF(E135="","Pendiente de salida",IF(H135="","En préstamo","Devuelto")))</f>
        <v/>
      </c>
      <c r="R135" s="18">
        <f>IF(OR(A135="",G135=""),"",IF(Q135="En préstamo",MAX(0,Parámetros!$B$2-G135),IF(Q135="Devuelto",MAX(0,H135-G135),0)))</f>
        <v/>
      </c>
      <c r="S135" s="18">
        <f>IF(OR(J135="",K135=""),"",K135-J135)</f>
        <v/>
      </c>
      <c r="T135" s="19">
        <f>IF(OR(L135="",M135=""),"",M135-L135)</f>
        <v/>
      </c>
      <c r="U135" s="20">
        <f>IF(A135="","",IF(OR(B135="",C135="",D135="",G135="",J135="",L135="",N135=""),"Completar salida",IF(AND(Q135&lt;&gt;"Devuelto",IFERROR(VLOOKUP(B135,Unidades!$A$2:$F$31,6,FALSE),"No encontrada")&lt;&gt;"Disponible"),"Unidad no asignable",IF(COUNTIFS($B$2:$B$201,B135,$Q$2:$Q$201,"En préstamo")&gt;1,"Unidad duplicada activa",IF(AND(Q135="En préstamo",G135&lt;Parámetros!$B$2),"Devolución vencida",IF(AND(Q135="Devuelto",OR(K135="",M135="",O135="")),"Completar devolución",IF(AND(S135&lt;&gt;"",S135&lt;0),"Revisar kilometraje",IF(AND(S135&lt;&gt;"",S135&gt;Parámetros!$B$4),"Kilometraje alto",""))))))))</f>
        <v/>
      </c>
    </row>
    <row r="136">
      <c r="A136" s="11" t="n"/>
      <c r="B136" s="11" t="n"/>
      <c r="C136" s="11" t="n"/>
      <c r="D136" s="11" t="n"/>
      <c r="E136" s="31" t="n"/>
      <c r="F136" s="32" t="n"/>
      <c r="G136" s="31" t="n"/>
      <c r="H136" s="31" t="n"/>
      <c r="I136" s="32" t="n"/>
      <c r="J136" s="14" t="n"/>
      <c r="K136" s="14" t="n"/>
      <c r="L136" s="15" t="n"/>
      <c r="M136" s="15" t="n"/>
      <c r="N136" s="16" t="n"/>
      <c r="O136" s="16" t="n"/>
      <c r="P136" s="16" t="n"/>
      <c r="Q136" s="17">
        <f>IF(A136="","",IF(E136="","Pendiente de salida",IF(H136="","En préstamo","Devuelto")))</f>
        <v/>
      </c>
      <c r="R136" s="18">
        <f>IF(OR(A136="",G136=""),"",IF(Q136="En préstamo",MAX(0,Parámetros!$B$2-G136),IF(Q136="Devuelto",MAX(0,H136-G136),0)))</f>
        <v/>
      </c>
      <c r="S136" s="18">
        <f>IF(OR(J136="",K136=""),"",K136-J136)</f>
        <v/>
      </c>
      <c r="T136" s="19">
        <f>IF(OR(L136="",M136=""),"",M136-L136)</f>
        <v/>
      </c>
      <c r="U136" s="20">
        <f>IF(A136="","",IF(OR(B136="",C136="",D136="",G136="",J136="",L136="",N136=""),"Completar salida",IF(AND(Q136&lt;&gt;"Devuelto",IFERROR(VLOOKUP(B136,Unidades!$A$2:$F$31,6,FALSE),"No encontrada")&lt;&gt;"Disponible"),"Unidad no asignable",IF(COUNTIFS($B$2:$B$201,B136,$Q$2:$Q$201,"En préstamo")&gt;1,"Unidad duplicada activa",IF(AND(Q136="En préstamo",G136&lt;Parámetros!$B$2),"Devolución vencida",IF(AND(Q136="Devuelto",OR(K136="",M136="",O136="")),"Completar devolución",IF(AND(S136&lt;&gt;"",S136&lt;0),"Revisar kilometraje",IF(AND(S136&lt;&gt;"",S136&gt;Parámetros!$B$4),"Kilometraje alto",""))))))))</f>
        <v/>
      </c>
    </row>
    <row r="137">
      <c r="A137" s="11" t="n"/>
      <c r="B137" s="11" t="n"/>
      <c r="C137" s="11" t="n"/>
      <c r="D137" s="11" t="n"/>
      <c r="E137" s="31" t="n"/>
      <c r="F137" s="32" t="n"/>
      <c r="G137" s="31" t="n"/>
      <c r="H137" s="31" t="n"/>
      <c r="I137" s="32" t="n"/>
      <c r="J137" s="14" t="n"/>
      <c r="K137" s="14" t="n"/>
      <c r="L137" s="15" t="n"/>
      <c r="M137" s="15" t="n"/>
      <c r="N137" s="16" t="n"/>
      <c r="O137" s="16" t="n"/>
      <c r="P137" s="16" t="n"/>
      <c r="Q137" s="17">
        <f>IF(A137="","",IF(E137="","Pendiente de salida",IF(H137="","En préstamo","Devuelto")))</f>
        <v/>
      </c>
      <c r="R137" s="18">
        <f>IF(OR(A137="",G137=""),"",IF(Q137="En préstamo",MAX(0,Parámetros!$B$2-G137),IF(Q137="Devuelto",MAX(0,H137-G137),0)))</f>
        <v/>
      </c>
      <c r="S137" s="18">
        <f>IF(OR(J137="",K137=""),"",K137-J137)</f>
        <v/>
      </c>
      <c r="T137" s="19">
        <f>IF(OR(L137="",M137=""),"",M137-L137)</f>
        <v/>
      </c>
      <c r="U137" s="20">
        <f>IF(A137="","",IF(OR(B137="",C137="",D137="",G137="",J137="",L137="",N137=""),"Completar salida",IF(AND(Q137&lt;&gt;"Devuelto",IFERROR(VLOOKUP(B137,Unidades!$A$2:$F$31,6,FALSE),"No encontrada")&lt;&gt;"Disponible"),"Unidad no asignable",IF(COUNTIFS($B$2:$B$201,B137,$Q$2:$Q$201,"En préstamo")&gt;1,"Unidad duplicada activa",IF(AND(Q137="En préstamo",G137&lt;Parámetros!$B$2),"Devolución vencida",IF(AND(Q137="Devuelto",OR(K137="",M137="",O137="")),"Completar devolución",IF(AND(S137&lt;&gt;"",S137&lt;0),"Revisar kilometraje",IF(AND(S137&lt;&gt;"",S137&gt;Parámetros!$B$4),"Kilometraje alto",""))))))))</f>
        <v/>
      </c>
    </row>
    <row r="138">
      <c r="A138" s="11" t="n"/>
      <c r="B138" s="11" t="n"/>
      <c r="C138" s="11" t="n"/>
      <c r="D138" s="11" t="n"/>
      <c r="E138" s="31" t="n"/>
      <c r="F138" s="32" t="n"/>
      <c r="G138" s="31" t="n"/>
      <c r="H138" s="31" t="n"/>
      <c r="I138" s="32" t="n"/>
      <c r="J138" s="14" t="n"/>
      <c r="K138" s="14" t="n"/>
      <c r="L138" s="15" t="n"/>
      <c r="M138" s="15" t="n"/>
      <c r="N138" s="16" t="n"/>
      <c r="O138" s="16" t="n"/>
      <c r="P138" s="16" t="n"/>
      <c r="Q138" s="17">
        <f>IF(A138="","",IF(E138="","Pendiente de salida",IF(H138="","En préstamo","Devuelto")))</f>
        <v/>
      </c>
      <c r="R138" s="18">
        <f>IF(OR(A138="",G138=""),"",IF(Q138="En préstamo",MAX(0,Parámetros!$B$2-G138),IF(Q138="Devuelto",MAX(0,H138-G138),0)))</f>
        <v/>
      </c>
      <c r="S138" s="18">
        <f>IF(OR(J138="",K138=""),"",K138-J138)</f>
        <v/>
      </c>
      <c r="T138" s="19">
        <f>IF(OR(L138="",M138=""),"",M138-L138)</f>
        <v/>
      </c>
      <c r="U138" s="20">
        <f>IF(A138="","",IF(OR(B138="",C138="",D138="",G138="",J138="",L138="",N138=""),"Completar salida",IF(AND(Q138&lt;&gt;"Devuelto",IFERROR(VLOOKUP(B138,Unidades!$A$2:$F$31,6,FALSE),"No encontrada")&lt;&gt;"Disponible"),"Unidad no asignable",IF(COUNTIFS($B$2:$B$201,B138,$Q$2:$Q$201,"En préstamo")&gt;1,"Unidad duplicada activa",IF(AND(Q138="En préstamo",G138&lt;Parámetros!$B$2),"Devolución vencida",IF(AND(Q138="Devuelto",OR(K138="",M138="",O138="")),"Completar devolución",IF(AND(S138&lt;&gt;"",S138&lt;0),"Revisar kilometraje",IF(AND(S138&lt;&gt;"",S138&gt;Parámetros!$B$4),"Kilometraje alto",""))))))))</f>
        <v/>
      </c>
    </row>
    <row r="139">
      <c r="A139" s="11" t="n"/>
      <c r="B139" s="11" t="n"/>
      <c r="C139" s="11" t="n"/>
      <c r="D139" s="11" t="n"/>
      <c r="E139" s="31" t="n"/>
      <c r="F139" s="32" t="n"/>
      <c r="G139" s="31" t="n"/>
      <c r="H139" s="31" t="n"/>
      <c r="I139" s="32" t="n"/>
      <c r="J139" s="14" t="n"/>
      <c r="K139" s="14" t="n"/>
      <c r="L139" s="15" t="n"/>
      <c r="M139" s="15" t="n"/>
      <c r="N139" s="16" t="n"/>
      <c r="O139" s="16" t="n"/>
      <c r="P139" s="16" t="n"/>
      <c r="Q139" s="17">
        <f>IF(A139="","",IF(E139="","Pendiente de salida",IF(H139="","En préstamo","Devuelto")))</f>
        <v/>
      </c>
      <c r="R139" s="18">
        <f>IF(OR(A139="",G139=""),"",IF(Q139="En préstamo",MAX(0,Parámetros!$B$2-G139),IF(Q139="Devuelto",MAX(0,H139-G139),0)))</f>
        <v/>
      </c>
      <c r="S139" s="18">
        <f>IF(OR(J139="",K139=""),"",K139-J139)</f>
        <v/>
      </c>
      <c r="T139" s="19">
        <f>IF(OR(L139="",M139=""),"",M139-L139)</f>
        <v/>
      </c>
      <c r="U139" s="20">
        <f>IF(A139="","",IF(OR(B139="",C139="",D139="",G139="",J139="",L139="",N139=""),"Completar salida",IF(AND(Q139&lt;&gt;"Devuelto",IFERROR(VLOOKUP(B139,Unidades!$A$2:$F$31,6,FALSE),"No encontrada")&lt;&gt;"Disponible"),"Unidad no asignable",IF(COUNTIFS($B$2:$B$201,B139,$Q$2:$Q$201,"En préstamo")&gt;1,"Unidad duplicada activa",IF(AND(Q139="En préstamo",G139&lt;Parámetros!$B$2),"Devolución vencida",IF(AND(Q139="Devuelto",OR(K139="",M139="",O139="")),"Completar devolución",IF(AND(S139&lt;&gt;"",S139&lt;0),"Revisar kilometraje",IF(AND(S139&lt;&gt;"",S139&gt;Parámetros!$B$4),"Kilometraje alto",""))))))))</f>
        <v/>
      </c>
    </row>
    <row r="140">
      <c r="A140" s="11" t="n"/>
      <c r="B140" s="11" t="n"/>
      <c r="C140" s="11" t="n"/>
      <c r="D140" s="11" t="n"/>
      <c r="E140" s="31" t="n"/>
      <c r="F140" s="32" t="n"/>
      <c r="G140" s="31" t="n"/>
      <c r="H140" s="31" t="n"/>
      <c r="I140" s="32" t="n"/>
      <c r="J140" s="14" t="n"/>
      <c r="K140" s="14" t="n"/>
      <c r="L140" s="15" t="n"/>
      <c r="M140" s="15" t="n"/>
      <c r="N140" s="16" t="n"/>
      <c r="O140" s="16" t="n"/>
      <c r="P140" s="16" t="n"/>
      <c r="Q140" s="17">
        <f>IF(A140="","",IF(E140="","Pendiente de salida",IF(H140="","En préstamo","Devuelto")))</f>
        <v/>
      </c>
      <c r="R140" s="18">
        <f>IF(OR(A140="",G140=""),"",IF(Q140="En préstamo",MAX(0,Parámetros!$B$2-G140),IF(Q140="Devuelto",MAX(0,H140-G140),0)))</f>
        <v/>
      </c>
      <c r="S140" s="18">
        <f>IF(OR(J140="",K140=""),"",K140-J140)</f>
        <v/>
      </c>
      <c r="T140" s="19">
        <f>IF(OR(L140="",M140=""),"",M140-L140)</f>
        <v/>
      </c>
      <c r="U140" s="20">
        <f>IF(A140="","",IF(OR(B140="",C140="",D140="",G140="",J140="",L140="",N140=""),"Completar salida",IF(AND(Q140&lt;&gt;"Devuelto",IFERROR(VLOOKUP(B140,Unidades!$A$2:$F$31,6,FALSE),"No encontrada")&lt;&gt;"Disponible"),"Unidad no asignable",IF(COUNTIFS($B$2:$B$201,B140,$Q$2:$Q$201,"En préstamo")&gt;1,"Unidad duplicada activa",IF(AND(Q140="En préstamo",G140&lt;Parámetros!$B$2),"Devolución vencida",IF(AND(Q140="Devuelto",OR(K140="",M140="",O140="")),"Completar devolución",IF(AND(S140&lt;&gt;"",S140&lt;0),"Revisar kilometraje",IF(AND(S140&lt;&gt;"",S140&gt;Parámetros!$B$4),"Kilometraje alto",""))))))))</f>
        <v/>
      </c>
    </row>
    <row r="141">
      <c r="A141" s="11" t="n"/>
      <c r="B141" s="11" t="n"/>
      <c r="C141" s="11" t="n"/>
      <c r="D141" s="11" t="n"/>
      <c r="E141" s="31" t="n"/>
      <c r="F141" s="32" t="n"/>
      <c r="G141" s="31" t="n"/>
      <c r="H141" s="31" t="n"/>
      <c r="I141" s="32" t="n"/>
      <c r="J141" s="14" t="n"/>
      <c r="K141" s="14" t="n"/>
      <c r="L141" s="15" t="n"/>
      <c r="M141" s="15" t="n"/>
      <c r="N141" s="16" t="n"/>
      <c r="O141" s="16" t="n"/>
      <c r="P141" s="16" t="n"/>
      <c r="Q141" s="17">
        <f>IF(A141="","",IF(E141="","Pendiente de salida",IF(H141="","En préstamo","Devuelto")))</f>
        <v/>
      </c>
      <c r="R141" s="18">
        <f>IF(OR(A141="",G141=""),"",IF(Q141="En préstamo",MAX(0,Parámetros!$B$2-G141),IF(Q141="Devuelto",MAX(0,H141-G141),0)))</f>
        <v/>
      </c>
      <c r="S141" s="18">
        <f>IF(OR(J141="",K141=""),"",K141-J141)</f>
        <v/>
      </c>
      <c r="T141" s="19">
        <f>IF(OR(L141="",M141=""),"",M141-L141)</f>
        <v/>
      </c>
      <c r="U141" s="20">
        <f>IF(A141="","",IF(OR(B141="",C141="",D141="",G141="",J141="",L141="",N141=""),"Completar salida",IF(AND(Q141&lt;&gt;"Devuelto",IFERROR(VLOOKUP(B141,Unidades!$A$2:$F$31,6,FALSE),"No encontrada")&lt;&gt;"Disponible"),"Unidad no asignable",IF(COUNTIFS($B$2:$B$201,B141,$Q$2:$Q$201,"En préstamo")&gt;1,"Unidad duplicada activa",IF(AND(Q141="En préstamo",G141&lt;Parámetros!$B$2),"Devolución vencida",IF(AND(Q141="Devuelto",OR(K141="",M141="",O141="")),"Completar devolución",IF(AND(S141&lt;&gt;"",S141&lt;0),"Revisar kilometraje",IF(AND(S141&lt;&gt;"",S141&gt;Parámetros!$B$4),"Kilometraje alto",""))))))))</f>
        <v/>
      </c>
    </row>
    <row r="142">
      <c r="A142" s="11" t="n"/>
      <c r="B142" s="11" t="n"/>
      <c r="C142" s="11" t="n"/>
      <c r="D142" s="11" t="n"/>
      <c r="E142" s="31" t="n"/>
      <c r="F142" s="32" t="n"/>
      <c r="G142" s="31" t="n"/>
      <c r="H142" s="31" t="n"/>
      <c r="I142" s="32" t="n"/>
      <c r="J142" s="14" t="n"/>
      <c r="K142" s="14" t="n"/>
      <c r="L142" s="15" t="n"/>
      <c r="M142" s="15" t="n"/>
      <c r="N142" s="16" t="n"/>
      <c r="O142" s="16" t="n"/>
      <c r="P142" s="16" t="n"/>
      <c r="Q142" s="17">
        <f>IF(A142="","",IF(E142="","Pendiente de salida",IF(H142="","En préstamo","Devuelto")))</f>
        <v/>
      </c>
      <c r="R142" s="18">
        <f>IF(OR(A142="",G142=""),"",IF(Q142="En préstamo",MAX(0,Parámetros!$B$2-G142),IF(Q142="Devuelto",MAX(0,H142-G142),0)))</f>
        <v/>
      </c>
      <c r="S142" s="18">
        <f>IF(OR(J142="",K142=""),"",K142-J142)</f>
        <v/>
      </c>
      <c r="T142" s="19">
        <f>IF(OR(L142="",M142=""),"",M142-L142)</f>
        <v/>
      </c>
      <c r="U142" s="20">
        <f>IF(A142="","",IF(OR(B142="",C142="",D142="",G142="",J142="",L142="",N142=""),"Completar salida",IF(AND(Q142&lt;&gt;"Devuelto",IFERROR(VLOOKUP(B142,Unidades!$A$2:$F$31,6,FALSE),"No encontrada")&lt;&gt;"Disponible"),"Unidad no asignable",IF(COUNTIFS($B$2:$B$201,B142,$Q$2:$Q$201,"En préstamo")&gt;1,"Unidad duplicada activa",IF(AND(Q142="En préstamo",G142&lt;Parámetros!$B$2),"Devolución vencida",IF(AND(Q142="Devuelto",OR(K142="",M142="",O142="")),"Completar devolución",IF(AND(S142&lt;&gt;"",S142&lt;0),"Revisar kilometraje",IF(AND(S142&lt;&gt;"",S142&gt;Parámetros!$B$4),"Kilometraje alto",""))))))))</f>
        <v/>
      </c>
    </row>
    <row r="143">
      <c r="A143" s="11" t="n"/>
      <c r="B143" s="11" t="n"/>
      <c r="C143" s="11" t="n"/>
      <c r="D143" s="11" t="n"/>
      <c r="E143" s="31" t="n"/>
      <c r="F143" s="32" t="n"/>
      <c r="G143" s="31" t="n"/>
      <c r="H143" s="31" t="n"/>
      <c r="I143" s="32" t="n"/>
      <c r="J143" s="14" t="n"/>
      <c r="K143" s="14" t="n"/>
      <c r="L143" s="15" t="n"/>
      <c r="M143" s="15" t="n"/>
      <c r="N143" s="16" t="n"/>
      <c r="O143" s="16" t="n"/>
      <c r="P143" s="16" t="n"/>
      <c r="Q143" s="17">
        <f>IF(A143="","",IF(E143="","Pendiente de salida",IF(H143="","En préstamo","Devuelto")))</f>
        <v/>
      </c>
      <c r="R143" s="18">
        <f>IF(OR(A143="",G143=""),"",IF(Q143="En préstamo",MAX(0,Parámetros!$B$2-G143),IF(Q143="Devuelto",MAX(0,H143-G143),0)))</f>
        <v/>
      </c>
      <c r="S143" s="18">
        <f>IF(OR(J143="",K143=""),"",K143-J143)</f>
        <v/>
      </c>
      <c r="T143" s="19">
        <f>IF(OR(L143="",M143=""),"",M143-L143)</f>
        <v/>
      </c>
      <c r="U143" s="20">
        <f>IF(A143="","",IF(OR(B143="",C143="",D143="",G143="",J143="",L143="",N143=""),"Completar salida",IF(AND(Q143&lt;&gt;"Devuelto",IFERROR(VLOOKUP(B143,Unidades!$A$2:$F$31,6,FALSE),"No encontrada")&lt;&gt;"Disponible"),"Unidad no asignable",IF(COUNTIFS($B$2:$B$201,B143,$Q$2:$Q$201,"En préstamo")&gt;1,"Unidad duplicada activa",IF(AND(Q143="En préstamo",G143&lt;Parámetros!$B$2),"Devolución vencida",IF(AND(Q143="Devuelto",OR(K143="",M143="",O143="")),"Completar devolución",IF(AND(S143&lt;&gt;"",S143&lt;0),"Revisar kilometraje",IF(AND(S143&lt;&gt;"",S143&gt;Parámetros!$B$4),"Kilometraje alto",""))))))))</f>
        <v/>
      </c>
    </row>
    <row r="144">
      <c r="A144" s="11" t="n"/>
      <c r="B144" s="11" t="n"/>
      <c r="C144" s="11" t="n"/>
      <c r="D144" s="11" t="n"/>
      <c r="E144" s="31" t="n"/>
      <c r="F144" s="32" t="n"/>
      <c r="G144" s="31" t="n"/>
      <c r="H144" s="31" t="n"/>
      <c r="I144" s="32" t="n"/>
      <c r="J144" s="14" t="n"/>
      <c r="K144" s="14" t="n"/>
      <c r="L144" s="15" t="n"/>
      <c r="M144" s="15" t="n"/>
      <c r="N144" s="16" t="n"/>
      <c r="O144" s="16" t="n"/>
      <c r="P144" s="16" t="n"/>
      <c r="Q144" s="17">
        <f>IF(A144="","",IF(E144="","Pendiente de salida",IF(H144="","En préstamo","Devuelto")))</f>
        <v/>
      </c>
      <c r="R144" s="18">
        <f>IF(OR(A144="",G144=""),"",IF(Q144="En préstamo",MAX(0,Parámetros!$B$2-G144),IF(Q144="Devuelto",MAX(0,H144-G144),0)))</f>
        <v/>
      </c>
      <c r="S144" s="18">
        <f>IF(OR(J144="",K144=""),"",K144-J144)</f>
        <v/>
      </c>
      <c r="T144" s="19">
        <f>IF(OR(L144="",M144=""),"",M144-L144)</f>
        <v/>
      </c>
      <c r="U144" s="20">
        <f>IF(A144="","",IF(OR(B144="",C144="",D144="",G144="",J144="",L144="",N144=""),"Completar salida",IF(AND(Q144&lt;&gt;"Devuelto",IFERROR(VLOOKUP(B144,Unidades!$A$2:$F$31,6,FALSE),"No encontrada")&lt;&gt;"Disponible"),"Unidad no asignable",IF(COUNTIFS($B$2:$B$201,B144,$Q$2:$Q$201,"En préstamo")&gt;1,"Unidad duplicada activa",IF(AND(Q144="En préstamo",G144&lt;Parámetros!$B$2),"Devolución vencida",IF(AND(Q144="Devuelto",OR(K144="",M144="",O144="")),"Completar devolución",IF(AND(S144&lt;&gt;"",S144&lt;0),"Revisar kilometraje",IF(AND(S144&lt;&gt;"",S144&gt;Parámetros!$B$4),"Kilometraje alto",""))))))))</f>
        <v/>
      </c>
    </row>
    <row r="145">
      <c r="A145" s="11" t="n"/>
      <c r="B145" s="11" t="n"/>
      <c r="C145" s="11" t="n"/>
      <c r="D145" s="11" t="n"/>
      <c r="E145" s="31" t="n"/>
      <c r="F145" s="32" t="n"/>
      <c r="G145" s="31" t="n"/>
      <c r="H145" s="31" t="n"/>
      <c r="I145" s="32" t="n"/>
      <c r="J145" s="14" t="n"/>
      <c r="K145" s="14" t="n"/>
      <c r="L145" s="15" t="n"/>
      <c r="M145" s="15" t="n"/>
      <c r="N145" s="16" t="n"/>
      <c r="O145" s="16" t="n"/>
      <c r="P145" s="16" t="n"/>
      <c r="Q145" s="17">
        <f>IF(A145="","",IF(E145="","Pendiente de salida",IF(H145="","En préstamo","Devuelto")))</f>
        <v/>
      </c>
      <c r="R145" s="18">
        <f>IF(OR(A145="",G145=""),"",IF(Q145="En préstamo",MAX(0,Parámetros!$B$2-G145),IF(Q145="Devuelto",MAX(0,H145-G145),0)))</f>
        <v/>
      </c>
      <c r="S145" s="18">
        <f>IF(OR(J145="",K145=""),"",K145-J145)</f>
        <v/>
      </c>
      <c r="T145" s="19">
        <f>IF(OR(L145="",M145=""),"",M145-L145)</f>
        <v/>
      </c>
      <c r="U145" s="20">
        <f>IF(A145="","",IF(OR(B145="",C145="",D145="",G145="",J145="",L145="",N145=""),"Completar salida",IF(AND(Q145&lt;&gt;"Devuelto",IFERROR(VLOOKUP(B145,Unidades!$A$2:$F$31,6,FALSE),"No encontrada")&lt;&gt;"Disponible"),"Unidad no asignable",IF(COUNTIFS($B$2:$B$201,B145,$Q$2:$Q$201,"En préstamo")&gt;1,"Unidad duplicada activa",IF(AND(Q145="En préstamo",G145&lt;Parámetros!$B$2),"Devolución vencida",IF(AND(Q145="Devuelto",OR(K145="",M145="",O145="")),"Completar devolución",IF(AND(S145&lt;&gt;"",S145&lt;0),"Revisar kilometraje",IF(AND(S145&lt;&gt;"",S145&gt;Parámetros!$B$4),"Kilometraje alto",""))))))))</f>
        <v/>
      </c>
    </row>
    <row r="146">
      <c r="A146" s="11" t="n"/>
      <c r="B146" s="11" t="n"/>
      <c r="C146" s="11" t="n"/>
      <c r="D146" s="11" t="n"/>
      <c r="E146" s="31" t="n"/>
      <c r="F146" s="32" t="n"/>
      <c r="G146" s="31" t="n"/>
      <c r="H146" s="31" t="n"/>
      <c r="I146" s="32" t="n"/>
      <c r="J146" s="14" t="n"/>
      <c r="K146" s="14" t="n"/>
      <c r="L146" s="15" t="n"/>
      <c r="M146" s="15" t="n"/>
      <c r="N146" s="16" t="n"/>
      <c r="O146" s="16" t="n"/>
      <c r="P146" s="16" t="n"/>
      <c r="Q146" s="17">
        <f>IF(A146="","",IF(E146="","Pendiente de salida",IF(H146="","En préstamo","Devuelto")))</f>
        <v/>
      </c>
      <c r="R146" s="18">
        <f>IF(OR(A146="",G146=""),"",IF(Q146="En préstamo",MAX(0,Parámetros!$B$2-G146),IF(Q146="Devuelto",MAX(0,H146-G146),0)))</f>
        <v/>
      </c>
      <c r="S146" s="18">
        <f>IF(OR(J146="",K146=""),"",K146-J146)</f>
        <v/>
      </c>
      <c r="T146" s="19">
        <f>IF(OR(L146="",M146=""),"",M146-L146)</f>
        <v/>
      </c>
      <c r="U146" s="20">
        <f>IF(A146="","",IF(OR(B146="",C146="",D146="",G146="",J146="",L146="",N146=""),"Completar salida",IF(AND(Q146&lt;&gt;"Devuelto",IFERROR(VLOOKUP(B146,Unidades!$A$2:$F$31,6,FALSE),"No encontrada")&lt;&gt;"Disponible"),"Unidad no asignable",IF(COUNTIFS($B$2:$B$201,B146,$Q$2:$Q$201,"En préstamo")&gt;1,"Unidad duplicada activa",IF(AND(Q146="En préstamo",G146&lt;Parámetros!$B$2),"Devolución vencida",IF(AND(Q146="Devuelto",OR(K146="",M146="",O146="")),"Completar devolución",IF(AND(S146&lt;&gt;"",S146&lt;0),"Revisar kilometraje",IF(AND(S146&lt;&gt;"",S146&gt;Parámetros!$B$4),"Kilometraje alto",""))))))))</f>
        <v/>
      </c>
    </row>
    <row r="147">
      <c r="A147" s="11" t="n"/>
      <c r="B147" s="11" t="n"/>
      <c r="C147" s="11" t="n"/>
      <c r="D147" s="11" t="n"/>
      <c r="E147" s="31" t="n"/>
      <c r="F147" s="32" t="n"/>
      <c r="G147" s="31" t="n"/>
      <c r="H147" s="31" t="n"/>
      <c r="I147" s="32" t="n"/>
      <c r="J147" s="14" t="n"/>
      <c r="K147" s="14" t="n"/>
      <c r="L147" s="15" t="n"/>
      <c r="M147" s="15" t="n"/>
      <c r="N147" s="16" t="n"/>
      <c r="O147" s="16" t="n"/>
      <c r="P147" s="16" t="n"/>
      <c r="Q147" s="17">
        <f>IF(A147="","",IF(E147="","Pendiente de salida",IF(H147="","En préstamo","Devuelto")))</f>
        <v/>
      </c>
      <c r="R147" s="18">
        <f>IF(OR(A147="",G147=""),"",IF(Q147="En préstamo",MAX(0,Parámetros!$B$2-G147),IF(Q147="Devuelto",MAX(0,H147-G147),0)))</f>
        <v/>
      </c>
      <c r="S147" s="18">
        <f>IF(OR(J147="",K147=""),"",K147-J147)</f>
        <v/>
      </c>
      <c r="T147" s="19">
        <f>IF(OR(L147="",M147=""),"",M147-L147)</f>
        <v/>
      </c>
      <c r="U147" s="20">
        <f>IF(A147="","",IF(OR(B147="",C147="",D147="",G147="",J147="",L147="",N147=""),"Completar salida",IF(AND(Q147&lt;&gt;"Devuelto",IFERROR(VLOOKUP(B147,Unidades!$A$2:$F$31,6,FALSE),"No encontrada")&lt;&gt;"Disponible"),"Unidad no asignable",IF(COUNTIFS($B$2:$B$201,B147,$Q$2:$Q$201,"En préstamo")&gt;1,"Unidad duplicada activa",IF(AND(Q147="En préstamo",G147&lt;Parámetros!$B$2),"Devolución vencida",IF(AND(Q147="Devuelto",OR(K147="",M147="",O147="")),"Completar devolución",IF(AND(S147&lt;&gt;"",S147&lt;0),"Revisar kilometraje",IF(AND(S147&lt;&gt;"",S147&gt;Parámetros!$B$4),"Kilometraje alto",""))))))))</f>
        <v/>
      </c>
    </row>
    <row r="148">
      <c r="A148" s="11" t="n"/>
      <c r="B148" s="11" t="n"/>
      <c r="C148" s="11" t="n"/>
      <c r="D148" s="11" t="n"/>
      <c r="E148" s="31" t="n"/>
      <c r="F148" s="32" t="n"/>
      <c r="G148" s="31" t="n"/>
      <c r="H148" s="31" t="n"/>
      <c r="I148" s="32" t="n"/>
      <c r="J148" s="14" t="n"/>
      <c r="K148" s="14" t="n"/>
      <c r="L148" s="15" t="n"/>
      <c r="M148" s="15" t="n"/>
      <c r="N148" s="16" t="n"/>
      <c r="O148" s="16" t="n"/>
      <c r="P148" s="16" t="n"/>
      <c r="Q148" s="17">
        <f>IF(A148="","",IF(E148="","Pendiente de salida",IF(H148="","En préstamo","Devuelto")))</f>
        <v/>
      </c>
      <c r="R148" s="18">
        <f>IF(OR(A148="",G148=""),"",IF(Q148="En préstamo",MAX(0,Parámetros!$B$2-G148),IF(Q148="Devuelto",MAX(0,H148-G148),0)))</f>
        <v/>
      </c>
      <c r="S148" s="18">
        <f>IF(OR(J148="",K148=""),"",K148-J148)</f>
        <v/>
      </c>
      <c r="T148" s="19">
        <f>IF(OR(L148="",M148=""),"",M148-L148)</f>
        <v/>
      </c>
      <c r="U148" s="20">
        <f>IF(A148="","",IF(OR(B148="",C148="",D148="",G148="",J148="",L148="",N148=""),"Completar salida",IF(AND(Q148&lt;&gt;"Devuelto",IFERROR(VLOOKUP(B148,Unidades!$A$2:$F$31,6,FALSE),"No encontrada")&lt;&gt;"Disponible"),"Unidad no asignable",IF(COUNTIFS($B$2:$B$201,B148,$Q$2:$Q$201,"En préstamo")&gt;1,"Unidad duplicada activa",IF(AND(Q148="En préstamo",G148&lt;Parámetros!$B$2),"Devolución vencida",IF(AND(Q148="Devuelto",OR(K148="",M148="",O148="")),"Completar devolución",IF(AND(S148&lt;&gt;"",S148&lt;0),"Revisar kilometraje",IF(AND(S148&lt;&gt;"",S148&gt;Parámetros!$B$4),"Kilometraje alto",""))))))))</f>
        <v/>
      </c>
    </row>
    <row r="149">
      <c r="A149" s="11" t="n"/>
      <c r="B149" s="11" t="n"/>
      <c r="C149" s="11" t="n"/>
      <c r="D149" s="11" t="n"/>
      <c r="E149" s="31" t="n"/>
      <c r="F149" s="32" t="n"/>
      <c r="G149" s="31" t="n"/>
      <c r="H149" s="31" t="n"/>
      <c r="I149" s="32" t="n"/>
      <c r="J149" s="14" t="n"/>
      <c r="K149" s="14" t="n"/>
      <c r="L149" s="15" t="n"/>
      <c r="M149" s="15" t="n"/>
      <c r="N149" s="16" t="n"/>
      <c r="O149" s="16" t="n"/>
      <c r="P149" s="16" t="n"/>
      <c r="Q149" s="17">
        <f>IF(A149="","",IF(E149="","Pendiente de salida",IF(H149="","En préstamo","Devuelto")))</f>
        <v/>
      </c>
      <c r="R149" s="18">
        <f>IF(OR(A149="",G149=""),"",IF(Q149="En préstamo",MAX(0,Parámetros!$B$2-G149),IF(Q149="Devuelto",MAX(0,H149-G149),0)))</f>
        <v/>
      </c>
      <c r="S149" s="18">
        <f>IF(OR(J149="",K149=""),"",K149-J149)</f>
        <v/>
      </c>
      <c r="T149" s="19">
        <f>IF(OR(L149="",M149=""),"",M149-L149)</f>
        <v/>
      </c>
      <c r="U149" s="20">
        <f>IF(A149="","",IF(OR(B149="",C149="",D149="",G149="",J149="",L149="",N149=""),"Completar salida",IF(AND(Q149&lt;&gt;"Devuelto",IFERROR(VLOOKUP(B149,Unidades!$A$2:$F$31,6,FALSE),"No encontrada")&lt;&gt;"Disponible"),"Unidad no asignable",IF(COUNTIFS($B$2:$B$201,B149,$Q$2:$Q$201,"En préstamo")&gt;1,"Unidad duplicada activa",IF(AND(Q149="En préstamo",G149&lt;Parámetros!$B$2),"Devolución vencida",IF(AND(Q149="Devuelto",OR(K149="",M149="",O149="")),"Completar devolución",IF(AND(S149&lt;&gt;"",S149&lt;0),"Revisar kilometraje",IF(AND(S149&lt;&gt;"",S149&gt;Parámetros!$B$4),"Kilometraje alto",""))))))))</f>
        <v/>
      </c>
    </row>
    <row r="150">
      <c r="A150" s="11" t="n"/>
      <c r="B150" s="11" t="n"/>
      <c r="C150" s="11" t="n"/>
      <c r="D150" s="11" t="n"/>
      <c r="E150" s="31" t="n"/>
      <c r="F150" s="32" t="n"/>
      <c r="G150" s="31" t="n"/>
      <c r="H150" s="31" t="n"/>
      <c r="I150" s="32" t="n"/>
      <c r="J150" s="14" t="n"/>
      <c r="K150" s="14" t="n"/>
      <c r="L150" s="15" t="n"/>
      <c r="M150" s="15" t="n"/>
      <c r="N150" s="16" t="n"/>
      <c r="O150" s="16" t="n"/>
      <c r="P150" s="16" t="n"/>
      <c r="Q150" s="17">
        <f>IF(A150="","",IF(E150="","Pendiente de salida",IF(H150="","En préstamo","Devuelto")))</f>
        <v/>
      </c>
      <c r="R150" s="18">
        <f>IF(OR(A150="",G150=""),"",IF(Q150="En préstamo",MAX(0,Parámetros!$B$2-G150),IF(Q150="Devuelto",MAX(0,H150-G150),0)))</f>
        <v/>
      </c>
      <c r="S150" s="18">
        <f>IF(OR(J150="",K150=""),"",K150-J150)</f>
        <v/>
      </c>
      <c r="T150" s="19">
        <f>IF(OR(L150="",M150=""),"",M150-L150)</f>
        <v/>
      </c>
      <c r="U150" s="20">
        <f>IF(A150="","",IF(OR(B150="",C150="",D150="",G150="",J150="",L150="",N150=""),"Completar salida",IF(AND(Q150&lt;&gt;"Devuelto",IFERROR(VLOOKUP(B150,Unidades!$A$2:$F$31,6,FALSE),"No encontrada")&lt;&gt;"Disponible"),"Unidad no asignable",IF(COUNTIFS($B$2:$B$201,B150,$Q$2:$Q$201,"En préstamo")&gt;1,"Unidad duplicada activa",IF(AND(Q150="En préstamo",G150&lt;Parámetros!$B$2),"Devolución vencida",IF(AND(Q150="Devuelto",OR(K150="",M150="",O150="")),"Completar devolución",IF(AND(S150&lt;&gt;"",S150&lt;0),"Revisar kilometraje",IF(AND(S150&lt;&gt;"",S150&gt;Parámetros!$B$4),"Kilometraje alto",""))))))))</f>
        <v/>
      </c>
    </row>
    <row r="151">
      <c r="A151" s="11" t="n"/>
      <c r="B151" s="11" t="n"/>
      <c r="C151" s="11" t="n"/>
      <c r="D151" s="11" t="n"/>
      <c r="E151" s="31" t="n"/>
      <c r="F151" s="32" t="n"/>
      <c r="G151" s="31" t="n"/>
      <c r="H151" s="31" t="n"/>
      <c r="I151" s="32" t="n"/>
      <c r="J151" s="14" t="n"/>
      <c r="K151" s="14" t="n"/>
      <c r="L151" s="15" t="n"/>
      <c r="M151" s="15" t="n"/>
      <c r="N151" s="16" t="n"/>
      <c r="O151" s="16" t="n"/>
      <c r="P151" s="16" t="n"/>
      <c r="Q151" s="17">
        <f>IF(A151="","",IF(E151="","Pendiente de salida",IF(H151="","En préstamo","Devuelto")))</f>
        <v/>
      </c>
      <c r="R151" s="18">
        <f>IF(OR(A151="",G151=""),"",IF(Q151="En préstamo",MAX(0,Parámetros!$B$2-G151),IF(Q151="Devuelto",MAX(0,H151-G151),0)))</f>
        <v/>
      </c>
      <c r="S151" s="18">
        <f>IF(OR(J151="",K151=""),"",K151-J151)</f>
        <v/>
      </c>
      <c r="T151" s="19">
        <f>IF(OR(L151="",M151=""),"",M151-L151)</f>
        <v/>
      </c>
      <c r="U151" s="20">
        <f>IF(A151="","",IF(OR(B151="",C151="",D151="",G151="",J151="",L151="",N151=""),"Completar salida",IF(AND(Q151&lt;&gt;"Devuelto",IFERROR(VLOOKUP(B151,Unidades!$A$2:$F$31,6,FALSE),"No encontrada")&lt;&gt;"Disponible"),"Unidad no asignable",IF(COUNTIFS($B$2:$B$201,B151,$Q$2:$Q$201,"En préstamo")&gt;1,"Unidad duplicada activa",IF(AND(Q151="En préstamo",G151&lt;Parámetros!$B$2),"Devolución vencida",IF(AND(Q151="Devuelto",OR(K151="",M151="",O151="")),"Completar devolución",IF(AND(S151&lt;&gt;"",S151&lt;0),"Revisar kilometraje",IF(AND(S151&lt;&gt;"",S151&gt;Parámetros!$B$4),"Kilometraje alto",""))))))))</f>
        <v/>
      </c>
    </row>
    <row r="152">
      <c r="A152" s="11" t="n"/>
      <c r="B152" s="11" t="n"/>
      <c r="C152" s="11" t="n"/>
      <c r="D152" s="11" t="n"/>
      <c r="E152" s="31" t="n"/>
      <c r="F152" s="32" t="n"/>
      <c r="G152" s="31" t="n"/>
      <c r="H152" s="31" t="n"/>
      <c r="I152" s="32" t="n"/>
      <c r="J152" s="14" t="n"/>
      <c r="K152" s="14" t="n"/>
      <c r="L152" s="15" t="n"/>
      <c r="M152" s="15" t="n"/>
      <c r="N152" s="16" t="n"/>
      <c r="O152" s="16" t="n"/>
      <c r="P152" s="16" t="n"/>
      <c r="Q152" s="17">
        <f>IF(A152="","",IF(E152="","Pendiente de salida",IF(H152="","En préstamo","Devuelto")))</f>
        <v/>
      </c>
      <c r="R152" s="18">
        <f>IF(OR(A152="",G152=""),"",IF(Q152="En préstamo",MAX(0,Parámetros!$B$2-G152),IF(Q152="Devuelto",MAX(0,H152-G152),0)))</f>
        <v/>
      </c>
      <c r="S152" s="18">
        <f>IF(OR(J152="",K152=""),"",K152-J152)</f>
        <v/>
      </c>
      <c r="T152" s="19">
        <f>IF(OR(L152="",M152=""),"",M152-L152)</f>
        <v/>
      </c>
      <c r="U152" s="20">
        <f>IF(A152="","",IF(OR(B152="",C152="",D152="",G152="",J152="",L152="",N152=""),"Completar salida",IF(AND(Q152&lt;&gt;"Devuelto",IFERROR(VLOOKUP(B152,Unidades!$A$2:$F$31,6,FALSE),"No encontrada")&lt;&gt;"Disponible"),"Unidad no asignable",IF(COUNTIFS($B$2:$B$201,B152,$Q$2:$Q$201,"En préstamo")&gt;1,"Unidad duplicada activa",IF(AND(Q152="En préstamo",G152&lt;Parámetros!$B$2),"Devolución vencida",IF(AND(Q152="Devuelto",OR(K152="",M152="",O152="")),"Completar devolución",IF(AND(S152&lt;&gt;"",S152&lt;0),"Revisar kilometraje",IF(AND(S152&lt;&gt;"",S152&gt;Parámetros!$B$4),"Kilometraje alto",""))))))))</f>
        <v/>
      </c>
    </row>
    <row r="153">
      <c r="A153" s="11" t="n"/>
      <c r="B153" s="11" t="n"/>
      <c r="C153" s="11" t="n"/>
      <c r="D153" s="11" t="n"/>
      <c r="E153" s="31" t="n"/>
      <c r="F153" s="32" t="n"/>
      <c r="G153" s="31" t="n"/>
      <c r="H153" s="31" t="n"/>
      <c r="I153" s="32" t="n"/>
      <c r="J153" s="14" t="n"/>
      <c r="K153" s="14" t="n"/>
      <c r="L153" s="15" t="n"/>
      <c r="M153" s="15" t="n"/>
      <c r="N153" s="16" t="n"/>
      <c r="O153" s="16" t="n"/>
      <c r="P153" s="16" t="n"/>
      <c r="Q153" s="17">
        <f>IF(A153="","",IF(E153="","Pendiente de salida",IF(H153="","En préstamo","Devuelto")))</f>
        <v/>
      </c>
      <c r="R153" s="18">
        <f>IF(OR(A153="",G153=""),"",IF(Q153="En préstamo",MAX(0,Parámetros!$B$2-G153),IF(Q153="Devuelto",MAX(0,H153-G153),0)))</f>
        <v/>
      </c>
      <c r="S153" s="18">
        <f>IF(OR(J153="",K153=""),"",K153-J153)</f>
        <v/>
      </c>
      <c r="T153" s="19">
        <f>IF(OR(L153="",M153=""),"",M153-L153)</f>
        <v/>
      </c>
      <c r="U153" s="20">
        <f>IF(A153="","",IF(OR(B153="",C153="",D153="",G153="",J153="",L153="",N153=""),"Completar salida",IF(AND(Q153&lt;&gt;"Devuelto",IFERROR(VLOOKUP(B153,Unidades!$A$2:$F$31,6,FALSE),"No encontrada")&lt;&gt;"Disponible"),"Unidad no asignable",IF(COUNTIFS($B$2:$B$201,B153,$Q$2:$Q$201,"En préstamo")&gt;1,"Unidad duplicada activa",IF(AND(Q153="En préstamo",G153&lt;Parámetros!$B$2),"Devolución vencida",IF(AND(Q153="Devuelto",OR(K153="",M153="",O153="")),"Completar devolución",IF(AND(S153&lt;&gt;"",S153&lt;0),"Revisar kilometraje",IF(AND(S153&lt;&gt;"",S153&gt;Parámetros!$B$4),"Kilometraje alto",""))))))))</f>
        <v/>
      </c>
    </row>
    <row r="154">
      <c r="A154" s="11" t="n"/>
      <c r="B154" s="11" t="n"/>
      <c r="C154" s="11" t="n"/>
      <c r="D154" s="11" t="n"/>
      <c r="E154" s="31" t="n"/>
      <c r="F154" s="32" t="n"/>
      <c r="G154" s="31" t="n"/>
      <c r="H154" s="31" t="n"/>
      <c r="I154" s="32" t="n"/>
      <c r="J154" s="14" t="n"/>
      <c r="K154" s="14" t="n"/>
      <c r="L154" s="15" t="n"/>
      <c r="M154" s="15" t="n"/>
      <c r="N154" s="16" t="n"/>
      <c r="O154" s="16" t="n"/>
      <c r="P154" s="16" t="n"/>
      <c r="Q154" s="17">
        <f>IF(A154="","",IF(E154="","Pendiente de salida",IF(H154="","En préstamo","Devuelto")))</f>
        <v/>
      </c>
      <c r="R154" s="18">
        <f>IF(OR(A154="",G154=""),"",IF(Q154="En préstamo",MAX(0,Parámetros!$B$2-G154),IF(Q154="Devuelto",MAX(0,H154-G154),0)))</f>
        <v/>
      </c>
      <c r="S154" s="18">
        <f>IF(OR(J154="",K154=""),"",K154-J154)</f>
        <v/>
      </c>
      <c r="T154" s="19">
        <f>IF(OR(L154="",M154=""),"",M154-L154)</f>
        <v/>
      </c>
      <c r="U154" s="20">
        <f>IF(A154="","",IF(OR(B154="",C154="",D154="",G154="",J154="",L154="",N154=""),"Completar salida",IF(AND(Q154&lt;&gt;"Devuelto",IFERROR(VLOOKUP(B154,Unidades!$A$2:$F$31,6,FALSE),"No encontrada")&lt;&gt;"Disponible"),"Unidad no asignable",IF(COUNTIFS($B$2:$B$201,B154,$Q$2:$Q$201,"En préstamo")&gt;1,"Unidad duplicada activa",IF(AND(Q154="En préstamo",G154&lt;Parámetros!$B$2),"Devolución vencida",IF(AND(Q154="Devuelto",OR(K154="",M154="",O154="")),"Completar devolución",IF(AND(S154&lt;&gt;"",S154&lt;0),"Revisar kilometraje",IF(AND(S154&lt;&gt;"",S154&gt;Parámetros!$B$4),"Kilometraje alto",""))))))))</f>
        <v/>
      </c>
    </row>
    <row r="155">
      <c r="A155" s="11" t="n"/>
      <c r="B155" s="11" t="n"/>
      <c r="C155" s="11" t="n"/>
      <c r="D155" s="11" t="n"/>
      <c r="E155" s="31" t="n"/>
      <c r="F155" s="32" t="n"/>
      <c r="G155" s="31" t="n"/>
      <c r="H155" s="31" t="n"/>
      <c r="I155" s="32" t="n"/>
      <c r="J155" s="14" t="n"/>
      <c r="K155" s="14" t="n"/>
      <c r="L155" s="15" t="n"/>
      <c r="M155" s="15" t="n"/>
      <c r="N155" s="16" t="n"/>
      <c r="O155" s="16" t="n"/>
      <c r="P155" s="16" t="n"/>
      <c r="Q155" s="17">
        <f>IF(A155="","",IF(E155="","Pendiente de salida",IF(H155="","En préstamo","Devuelto")))</f>
        <v/>
      </c>
      <c r="R155" s="18">
        <f>IF(OR(A155="",G155=""),"",IF(Q155="En préstamo",MAX(0,Parámetros!$B$2-G155),IF(Q155="Devuelto",MAX(0,H155-G155),0)))</f>
        <v/>
      </c>
      <c r="S155" s="18">
        <f>IF(OR(J155="",K155=""),"",K155-J155)</f>
        <v/>
      </c>
      <c r="T155" s="19">
        <f>IF(OR(L155="",M155=""),"",M155-L155)</f>
        <v/>
      </c>
      <c r="U155" s="20">
        <f>IF(A155="","",IF(OR(B155="",C155="",D155="",G155="",J155="",L155="",N155=""),"Completar salida",IF(AND(Q155&lt;&gt;"Devuelto",IFERROR(VLOOKUP(B155,Unidades!$A$2:$F$31,6,FALSE),"No encontrada")&lt;&gt;"Disponible"),"Unidad no asignable",IF(COUNTIFS($B$2:$B$201,B155,$Q$2:$Q$201,"En préstamo")&gt;1,"Unidad duplicada activa",IF(AND(Q155="En préstamo",G155&lt;Parámetros!$B$2),"Devolución vencida",IF(AND(Q155="Devuelto",OR(K155="",M155="",O155="")),"Completar devolución",IF(AND(S155&lt;&gt;"",S155&lt;0),"Revisar kilometraje",IF(AND(S155&lt;&gt;"",S155&gt;Parámetros!$B$4),"Kilometraje alto",""))))))))</f>
        <v/>
      </c>
    </row>
    <row r="156">
      <c r="A156" s="11" t="n"/>
      <c r="B156" s="11" t="n"/>
      <c r="C156" s="11" t="n"/>
      <c r="D156" s="11" t="n"/>
      <c r="E156" s="31" t="n"/>
      <c r="F156" s="32" t="n"/>
      <c r="G156" s="31" t="n"/>
      <c r="H156" s="31" t="n"/>
      <c r="I156" s="32" t="n"/>
      <c r="J156" s="14" t="n"/>
      <c r="K156" s="14" t="n"/>
      <c r="L156" s="15" t="n"/>
      <c r="M156" s="15" t="n"/>
      <c r="N156" s="16" t="n"/>
      <c r="O156" s="16" t="n"/>
      <c r="P156" s="16" t="n"/>
      <c r="Q156" s="17">
        <f>IF(A156="","",IF(E156="","Pendiente de salida",IF(H156="","En préstamo","Devuelto")))</f>
        <v/>
      </c>
      <c r="R156" s="18">
        <f>IF(OR(A156="",G156=""),"",IF(Q156="En préstamo",MAX(0,Parámetros!$B$2-G156),IF(Q156="Devuelto",MAX(0,H156-G156),0)))</f>
        <v/>
      </c>
      <c r="S156" s="18">
        <f>IF(OR(J156="",K156=""),"",K156-J156)</f>
        <v/>
      </c>
      <c r="T156" s="19">
        <f>IF(OR(L156="",M156=""),"",M156-L156)</f>
        <v/>
      </c>
      <c r="U156" s="20">
        <f>IF(A156="","",IF(OR(B156="",C156="",D156="",G156="",J156="",L156="",N156=""),"Completar salida",IF(AND(Q156&lt;&gt;"Devuelto",IFERROR(VLOOKUP(B156,Unidades!$A$2:$F$31,6,FALSE),"No encontrada")&lt;&gt;"Disponible"),"Unidad no asignable",IF(COUNTIFS($B$2:$B$201,B156,$Q$2:$Q$201,"En préstamo")&gt;1,"Unidad duplicada activa",IF(AND(Q156="En préstamo",G156&lt;Parámetros!$B$2),"Devolución vencida",IF(AND(Q156="Devuelto",OR(K156="",M156="",O156="")),"Completar devolución",IF(AND(S156&lt;&gt;"",S156&lt;0),"Revisar kilometraje",IF(AND(S156&lt;&gt;"",S156&gt;Parámetros!$B$4),"Kilometraje alto",""))))))))</f>
        <v/>
      </c>
    </row>
    <row r="157">
      <c r="A157" s="11" t="n"/>
      <c r="B157" s="11" t="n"/>
      <c r="C157" s="11" t="n"/>
      <c r="D157" s="11" t="n"/>
      <c r="E157" s="31" t="n"/>
      <c r="F157" s="32" t="n"/>
      <c r="G157" s="31" t="n"/>
      <c r="H157" s="31" t="n"/>
      <c r="I157" s="32" t="n"/>
      <c r="J157" s="14" t="n"/>
      <c r="K157" s="14" t="n"/>
      <c r="L157" s="15" t="n"/>
      <c r="M157" s="15" t="n"/>
      <c r="N157" s="16" t="n"/>
      <c r="O157" s="16" t="n"/>
      <c r="P157" s="16" t="n"/>
      <c r="Q157" s="17">
        <f>IF(A157="","",IF(E157="","Pendiente de salida",IF(H157="","En préstamo","Devuelto")))</f>
        <v/>
      </c>
      <c r="R157" s="18">
        <f>IF(OR(A157="",G157=""),"",IF(Q157="En préstamo",MAX(0,Parámetros!$B$2-G157),IF(Q157="Devuelto",MAX(0,H157-G157),0)))</f>
        <v/>
      </c>
      <c r="S157" s="18">
        <f>IF(OR(J157="",K157=""),"",K157-J157)</f>
        <v/>
      </c>
      <c r="T157" s="19">
        <f>IF(OR(L157="",M157=""),"",M157-L157)</f>
        <v/>
      </c>
      <c r="U157" s="20">
        <f>IF(A157="","",IF(OR(B157="",C157="",D157="",G157="",J157="",L157="",N157=""),"Completar salida",IF(AND(Q157&lt;&gt;"Devuelto",IFERROR(VLOOKUP(B157,Unidades!$A$2:$F$31,6,FALSE),"No encontrada")&lt;&gt;"Disponible"),"Unidad no asignable",IF(COUNTIFS($B$2:$B$201,B157,$Q$2:$Q$201,"En préstamo")&gt;1,"Unidad duplicada activa",IF(AND(Q157="En préstamo",G157&lt;Parámetros!$B$2),"Devolución vencida",IF(AND(Q157="Devuelto",OR(K157="",M157="",O157="")),"Completar devolución",IF(AND(S157&lt;&gt;"",S157&lt;0),"Revisar kilometraje",IF(AND(S157&lt;&gt;"",S157&gt;Parámetros!$B$4),"Kilometraje alto",""))))))))</f>
        <v/>
      </c>
    </row>
    <row r="158">
      <c r="A158" s="11" t="n"/>
      <c r="B158" s="11" t="n"/>
      <c r="C158" s="11" t="n"/>
      <c r="D158" s="11" t="n"/>
      <c r="E158" s="31" t="n"/>
      <c r="F158" s="32" t="n"/>
      <c r="G158" s="31" t="n"/>
      <c r="H158" s="31" t="n"/>
      <c r="I158" s="32" t="n"/>
      <c r="J158" s="14" t="n"/>
      <c r="K158" s="14" t="n"/>
      <c r="L158" s="15" t="n"/>
      <c r="M158" s="15" t="n"/>
      <c r="N158" s="16" t="n"/>
      <c r="O158" s="16" t="n"/>
      <c r="P158" s="16" t="n"/>
      <c r="Q158" s="17">
        <f>IF(A158="","",IF(E158="","Pendiente de salida",IF(H158="","En préstamo","Devuelto")))</f>
        <v/>
      </c>
      <c r="R158" s="18">
        <f>IF(OR(A158="",G158=""),"",IF(Q158="En préstamo",MAX(0,Parámetros!$B$2-G158),IF(Q158="Devuelto",MAX(0,H158-G158),0)))</f>
        <v/>
      </c>
      <c r="S158" s="18">
        <f>IF(OR(J158="",K158=""),"",K158-J158)</f>
        <v/>
      </c>
      <c r="T158" s="19">
        <f>IF(OR(L158="",M158=""),"",M158-L158)</f>
        <v/>
      </c>
      <c r="U158" s="20">
        <f>IF(A158="","",IF(OR(B158="",C158="",D158="",G158="",J158="",L158="",N158=""),"Completar salida",IF(AND(Q158&lt;&gt;"Devuelto",IFERROR(VLOOKUP(B158,Unidades!$A$2:$F$31,6,FALSE),"No encontrada")&lt;&gt;"Disponible"),"Unidad no asignable",IF(COUNTIFS($B$2:$B$201,B158,$Q$2:$Q$201,"En préstamo")&gt;1,"Unidad duplicada activa",IF(AND(Q158="En préstamo",G158&lt;Parámetros!$B$2),"Devolución vencida",IF(AND(Q158="Devuelto",OR(K158="",M158="",O158="")),"Completar devolución",IF(AND(S158&lt;&gt;"",S158&lt;0),"Revisar kilometraje",IF(AND(S158&lt;&gt;"",S158&gt;Parámetros!$B$4),"Kilometraje alto",""))))))))</f>
        <v/>
      </c>
    </row>
    <row r="159">
      <c r="A159" s="11" t="n"/>
      <c r="B159" s="11" t="n"/>
      <c r="C159" s="11" t="n"/>
      <c r="D159" s="11" t="n"/>
      <c r="E159" s="31" t="n"/>
      <c r="F159" s="32" t="n"/>
      <c r="G159" s="31" t="n"/>
      <c r="H159" s="31" t="n"/>
      <c r="I159" s="32" t="n"/>
      <c r="J159" s="14" t="n"/>
      <c r="K159" s="14" t="n"/>
      <c r="L159" s="15" t="n"/>
      <c r="M159" s="15" t="n"/>
      <c r="N159" s="16" t="n"/>
      <c r="O159" s="16" t="n"/>
      <c r="P159" s="16" t="n"/>
      <c r="Q159" s="17">
        <f>IF(A159="","",IF(E159="","Pendiente de salida",IF(H159="","En préstamo","Devuelto")))</f>
        <v/>
      </c>
      <c r="R159" s="18">
        <f>IF(OR(A159="",G159=""),"",IF(Q159="En préstamo",MAX(0,Parámetros!$B$2-G159),IF(Q159="Devuelto",MAX(0,H159-G159),0)))</f>
        <v/>
      </c>
      <c r="S159" s="18">
        <f>IF(OR(J159="",K159=""),"",K159-J159)</f>
        <v/>
      </c>
      <c r="T159" s="19">
        <f>IF(OR(L159="",M159=""),"",M159-L159)</f>
        <v/>
      </c>
      <c r="U159" s="20">
        <f>IF(A159="","",IF(OR(B159="",C159="",D159="",G159="",J159="",L159="",N159=""),"Completar salida",IF(AND(Q159&lt;&gt;"Devuelto",IFERROR(VLOOKUP(B159,Unidades!$A$2:$F$31,6,FALSE),"No encontrada")&lt;&gt;"Disponible"),"Unidad no asignable",IF(COUNTIFS($B$2:$B$201,B159,$Q$2:$Q$201,"En préstamo")&gt;1,"Unidad duplicada activa",IF(AND(Q159="En préstamo",G159&lt;Parámetros!$B$2),"Devolución vencida",IF(AND(Q159="Devuelto",OR(K159="",M159="",O159="")),"Completar devolución",IF(AND(S159&lt;&gt;"",S159&lt;0),"Revisar kilometraje",IF(AND(S159&lt;&gt;"",S159&gt;Parámetros!$B$4),"Kilometraje alto",""))))))))</f>
        <v/>
      </c>
    </row>
    <row r="160">
      <c r="A160" s="11" t="n"/>
      <c r="B160" s="11" t="n"/>
      <c r="C160" s="11" t="n"/>
      <c r="D160" s="11" t="n"/>
      <c r="E160" s="31" t="n"/>
      <c r="F160" s="32" t="n"/>
      <c r="G160" s="31" t="n"/>
      <c r="H160" s="31" t="n"/>
      <c r="I160" s="32" t="n"/>
      <c r="J160" s="14" t="n"/>
      <c r="K160" s="14" t="n"/>
      <c r="L160" s="15" t="n"/>
      <c r="M160" s="15" t="n"/>
      <c r="N160" s="16" t="n"/>
      <c r="O160" s="16" t="n"/>
      <c r="P160" s="16" t="n"/>
      <c r="Q160" s="17">
        <f>IF(A160="","",IF(E160="","Pendiente de salida",IF(H160="","En préstamo","Devuelto")))</f>
        <v/>
      </c>
      <c r="R160" s="18">
        <f>IF(OR(A160="",G160=""),"",IF(Q160="En préstamo",MAX(0,Parámetros!$B$2-G160),IF(Q160="Devuelto",MAX(0,H160-G160),0)))</f>
        <v/>
      </c>
      <c r="S160" s="18">
        <f>IF(OR(J160="",K160=""),"",K160-J160)</f>
        <v/>
      </c>
      <c r="T160" s="19">
        <f>IF(OR(L160="",M160=""),"",M160-L160)</f>
        <v/>
      </c>
      <c r="U160" s="20">
        <f>IF(A160="","",IF(OR(B160="",C160="",D160="",G160="",J160="",L160="",N160=""),"Completar salida",IF(AND(Q160&lt;&gt;"Devuelto",IFERROR(VLOOKUP(B160,Unidades!$A$2:$F$31,6,FALSE),"No encontrada")&lt;&gt;"Disponible"),"Unidad no asignable",IF(COUNTIFS($B$2:$B$201,B160,$Q$2:$Q$201,"En préstamo")&gt;1,"Unidad duplicada activa",IF(AND(Q160="En préstamo",G160&lt;Parámetros!$B$2),"Devolución vencida",IF(AND(Q160="Devuelto",OR(K160="",M160="",O160="")),"Completar devolución",IF(AND(S160&lt;&gt;"",S160&lt;0),"Revisar kilometraje",IF(AND(S160&lt;&gt;"",S160&gt;Parámetros!$B$4),"Kilometraje alto",""))))))))</f>
        <v/>
      </c>
    </row>
    <row r="161">
      <c r="A161" s="11" t="n"/>
      <c r="B161" s="11" t="n"/>
      <c r="C161" s="11" t="n"/>
      <c r="D161" s="11" t="n"/>
      <c r="E161" s="31" t="n"/>
      <c r="F161" s="32" t="n"/>
      <c r="G161" s="31" t="n"/>
      <c r="H161" s="31" t="n"/>
      <c r="I161" s="32" t="n"/>
      <c r="J161" s="14" t="n"/>
      <c r="K161" s="14" t="n"/>
      <c r="L161" s="15" t="n"/>
      <c r="M161" s="15" t="n"/>
      <c r="N161" s="16" t="n"/>
      <c r="O161" s="16" t="n"/>
      <c r="P161" s="16" t="n"/>
      <c r="Q161" s="17">
        <f>IF(A161="","",IF(E161="","Pendiente de salida",IF(H161="","En préstamo","Devuelto")))</f>
        <v/>
      </c>
      <c r="R161" s="18">
        <f>IF(OR(A161="",G161=""),"",IF(Q161="En préstamo",MAX(0,Parámetros!$B$2-G161),IF(Q161="Devuelto",MAX(0,H161-G161),0)))</f>
        <v/>
      </c>
      <c r="S161" s="18">
        <f>IF(OR(J161="",K161=""),"",K161-J161)</f>
        <v/>
      </c>
      <c r="T161" s="19">
        <f>IF(OR(L161="",M161=""),"",M161-L161)</f>
        <v/>
      </c>
      <c r="U161" s="20">
        <f>IF(A161="","",IF(OR(B161="",C161="",D161="",G161="",J161="",L161="",N161=""),"Completar salida",IF(AND(Q161&lt;&gt;"Devuelto",IFERROR(VLOOKUP(B161,Unidades!$A$2:$F$31,6,FALSE),"No encontrada")&lt;&gt;"Disponible"),"Unidad no asignable",IF(COUNTIFS($B$2:$B$201,B161,$Q$2:$Q$201,"En préstamo")&gt;1,"Unidad duplicada activa",IF(AND(Q161="En préstamo",G161&lt;Parámetros!$B$2),"Devolución vencida",IF(AND(Q161="Devuelto",OR(K161="",M161="",O161="")),"Completar devolución",IF(AND(S161&lt;&gt;"",S161&lt;0),"Revisar kilometraje",IF(AND(S161&lt;&gt;"",S161&gt;Parámetros!$B$4),"Kilometraje alto",""))))))))</f>
        <v/>
      </c>
    </row>
    <row r="162">
      <c r="A162" s="11" t="n"/>
      <c r="B162" s="11" t="n"/>
      <c r="C162" s="11" t="n"/>
      <c r="D162" s="11" t="n"/>
      <c r="E162" s="31" t="n"/>
      <c r="F162" s="32" t="n"/>
      <c r="G162" s="31" t="n"/>
      <c r="H162" s="31" t="n"/>
      <c r="I162" s="32" t="n"/>
      <c r="J162" s="14" t="n"/>
      <c r="K162" s="14" t="n"/>
      <c r="L162" s="15" t="n"/>
      <c r="M162" s="15" t="n"/>
      <c r="N162" s="16" t="n"/>
      <c r="O162" s="16" t="n"/>
      <c r="P162" s="16" t="n"/>
      <c r="Q162" s="17">
        <f>IF(A162="","",IF(E162="","Pendiente de salida",IF(H162="","En préstamo","Devuelto")))</f>
        <v/>
      </c>
      <c r="R162" s="18">
        <f>IF(OR(A162="",G162=""),"",IF(Q162="En préstamo",MAX(0,Parámetros!$B$2-G162),IF(Q162="Devuelto",MAX(0,H162-G162),0)))</f>
        <v/>
      </c>
      <c r="S162" s="18">
        <f>IF(OR(J162="",K162=""),"",K162-J162)</f>
        <v/>
      </c>
      <c r="T162" s="19">
        <f>IF(OR(L162="",M162=""),"",M162-L162)</f>
        <v/>
      </c>
      <c r="U162" s="20">
        <f>IF(A162="","",IF(OR(B162="",C162="",D162="",G162="",J162="",L162="",N162=""),"Completar salida",IF(AND(Q162&lt;&gt;"Devuelto",IFERROR(VLOOKUP(B162,Unidades!$A$2:$F$31,6,FALSE),"No encontrada")&lt;&gt;"Disponible"),"Unidad no asignable",IF(COUNTIFS($B$2:$B$201,B162,$Q$2:$Q$201,"En préstamo")&gt;1,"Unidad duplicada activa",IF(AND(Q162="En préstamo",G162&lt;Parámetros!$B$2),"Devolución vencida",IF(AND(Q162="Devuelto",OR(K162="",M162="",O162="")),"Completar devolución",IF(AND(S162&lt;&gt;"",S162&lt;0),"Revisar kilometraje",IF(AND(S162&lt;&gt;"",S162&gt;Parámetros!$B$4),"Kilometraje alto",""))))))))</f>
        <v/>
      </c>
    </row>
    <row r="163">
      <c r="A163" s="11" t="n"/>
      <c r="B163" s="11" t="n"/>
      <c r="C163" s="11" t="n"/>
      <c r="D163" s="11" t="n"/>
      <c r="E163" s="31" t="n"/>
      <c r="F163" s="32" t="n"/>
      <c r="G163" s="31" t="n"/>
      <c r="H163" s="31" t="n"/>
      <c r="I163" s="32" t="n"/>
      <c r="J163" s="14" t="n"/>
      <c r="K163" s="14" t="n"/>
      <c r="L163" s="15" t="n"/>
      <c r="M163" s="15" t="n"/>
      <c r="N163" s="16" t="n"/>
      <c r="O163" s="16" t="n"/>
      <c r="P163" s="16" t="n"/>
      <c r="Q163" s="17">
        <f>IF(A163="","",IF(E163="","Pendiente de salida",IF(H163="","En préstamo","Devuelto")))</f>
        <v/>
      </c>
      <c r="R163" s="18">
        <f>IF(OR(A163="",G163=""),"",IF(Q163="En préstamo",MAX(0,Parámetros!$B$2-G163),IF(Q163="Devuelto",MAX(0,H163-G163),0)))</f>
        <v/>
      </c>
      <c r="S163" s="18">
        <f>IF(OR(J163="",K163=""),"",K163-J163)</f>
        <v/>
      </c>
      <c r="T163" s="19">
        <f>IF(OR(L163="",M163=""),"",M163-L163)</f>
        <v/>
      </c>
      <c r="U163" s="20">
        <f>IF(A163="","",IF(OR(B163="",C163="",D163="",G163="",J163="",L163="",N163=""),"Completar salida",IF(AND(Q163&lt;&gt;"Devuelto",IFERROR(VLOOKUP(B163,Unidades!$A$2:$F$31,6,FALSE),"No encontrada")&lt;&gt;"Disponible"),"Unidad no asignable",IF(COUNTIFS($B$2:$B$201,B163,$Q$2:$Q$201,"En préstamo")&gt;1,"Unidad duplicada activa",IF(AND(Q163="En préstamo",G163&lt;Parámetros!$B$2),"Devolución vencida",IF(AND(Q163="Devuelto",OR(K163="",M163="",O163="")),"Completar devolución",IF(AND(S163&lt;&gt;"",S163&lt;0),"Revisar kilometraje",IF(AND(S163&lt;&gt;"",S163&gt;Parámetros!$B$4),"Kilometraje alto",""))))))))</f>
        <v/>
      </c>
    </row>
    <row r="164">
      <c r="A164" s="11" t="n"/>
      <c r="B164" s="11" t="n"/>
      <c r="C164" s="11" t="n"/>
      <c r="D164" s="11" t="n"/>
      <c r="E164" s="31" t="n"/>
      <c r="F164" s="32" t="n"/>
      <c r="G164" s="31" t="n"/>
      <c r="H164" s="31" t="n"/>
      <c r="I164" s="32" t="n"/>
      <c r="J164" s="14" t="n"/>
      <c r="K164" s="14" t="n"/>
      <c r="L164" s="15" t="n"/>
      <c r="M164" s="15" t="n"/>
      <c r="N164" s="16" t="n"/>
      <c r="O164" s="16" t="n"/>
      <c r="P164" s="16" t="n"/>
      <c r="Q164" s="17">
        <f>IF(A164="","",IF(E164="","Pendiente de salida",IF(H164="","En préstamo","Devuelto")))</f>
        <v/>
      </c>
      <c r="R164" s="18">
        <f>IF(OR(A164="",G164=""),"",IF(Q164="En préstamo",MAX(0,Parámetros!$B$2-G164),IF(Q164="Devuelto",MAX(0,H164-G164),0)))</f>
        <v/>
      </c>
      <c r="S164" s="18">
        <f>IF(OR(J164="",K164=""),"",K164-J164)</f>
        <v/>
      </c>
      <c r="T164" s="19">
        <f>IF(OR(L164="",M164=""),"",M164-L164)</f>
        <v/>
      </c>
      <c r="U164" s="20">
        <f>IF(A164="","",IF(OR(B164="",C164="",D164="",G164="",J164="",L164="",N164=""),"Completar salida",IF(AND(Q164&lt;&gt;"Devuelto",IFERROR(VLOOKUP(B164,Unidades!$A$2:$F$31,6,FALSE),"No encontrada")&lt;&gt;"Disponible"),"Unidad no asignable",IF(COUNTIFS($B$2:$B$201,B164,$Q$2:$Q$201,"En préstamo")&gt;1,"Unidad duplicada activa",IF(AND(Q164="En préstamo",G164&lt;Parámetros!$B$2),"Devolución vencida",IF(AND(Q164="Devuelto",OR(K164="",M164="",O164="")),"Completar devolución",IF(AND(S164&lt;&gt;"",S164&lt;0),"Revisar kilometraje",IF(AND(S164&lt;&gt;"",S164&gt;Parámetros!$B$4),"Kilometraje alto",""))))))))</f>
        <v/>
      </c>
    </row>
    <row r="165">
      <c r="A165" s="11" t="n"/>
      <c r="B165" s="11" t="n"/>
      <c r="C165" s="11" t="n"/>
      <c r="D165" s="11" t="n"/>
      <c r="E165" s="31" t="n"/>
      <c r="F165" s="32" t="n"/>
      <c r="G165" s="31" t="n"/>
      <c r="H165" s="31" t="n"/>
      <c r="I165" s="32" t="n"/>
      <c r="J165" s="14" t="n"/>
      <c r="K165" s="14" t="n"/>
      <c r="L165" s="15" t="n"/>
      <c r="M165" s="15" t="n"/>
      <c r="N165" s="16" t="n"/>
      <c r="O165" s="16" t="n"/>
      <c r="P165" s="16" t="n"/>
      <c r="Q165" s="17">
        <f>IF(A165="","",IF(E165="","Pendiente de salida",IF(H165="","En préstamo","Devuelto")))</f>
        <v/>
      </c>
      <c r="R165" s="18">
        <f>IF(OR(A165="",G165=""),"",IF(Q165="En préstamo",MAX(0,Parámetros!$B$2-G165),IF(Q165="Devuelto",MAX(0,H165-G165),0)))</f>
        <v/>
      </c>
      <c r="S165" s="18">
        <f>IF(OR(J165="",K165=""),"",K165-J165)</f>
        <v/>
      </c>
      <c r="T165" s="19">
        <f>IF(OR(L165="",M165=""),"",M165-L165)</f>
        <v/>
      </c>
      <c r="U165" s="20">
        <f>IF(A165="","",IF(OR(B165="",C165="",D165="",G165="",J165="",L165="",N165=""),"Completar salida",IF(AND(Q165&lt;&gt;"Devuelto",IFERROR(VLOOKUP(B165,Unidades!$A$2:$F$31,6,FALSE),"No encontrada")&lt;&gt;"Disponible"),"Unidad no asignable",IF(COUNTIFS($B$2:$B$201,B165,$Q$2:$Q$201,"En préstamo")&gt;1,"Unidad duplicada activa",IF(AND(Q165="En préstamo",G165&lt;Parámetros!$B$2),"Devolución vencida",IF(AND(Q165="Devuelto",OR(K165="",M165="",O165="")),"Completar devolución",IF(AND(S165&lt;&gt;"",S165&lt;0),"Revisar kilometraje",IF(AND(S165&lt;&gt;"",S165&gt;Parámetros!$B$4),"Kilometraje alto",""))))))))</f>
        <v/>
      </c>
    </row>
    <row r="166">
      <c r="A166" s="11" t="n"/>
      <c r="B166" s="11" t="n"/>
      <c r="C166" s="11" t="n"/>
      <c r="D166" s="11" t="n"/>
      <c r="E166" s="31" t="n"/>
      <c r="F166" s="32" t="n"/>
      <c r="G166" s="31" t="n"/>
      <c r="H166" s="31" t="n"/>
      <c r="I166" s="32" t="n"/>
      <c r="J166" s="14" t="n"/>
      <c r="K166" s="14" t="n"/>
      <c r="L166" s="15" t="n"/>
      <c r="M166" s="15" t="n"/>
      <c r="N166" s="16" t="n"/>
      <c r="O166" s="16" t="n"/>
      <c r="P166" s="16" t="n"/>
      <c r="Q166" s="17">
        <f>IF(A166="","",IF(E166="","Pendiente de salida",IF(H166="","En préstamo","Devuelto")))</f>
        <v/>
      </c>
      <c r="R166" s="18">
        <f>IF(OR(A166="",G166=""),"",IF(Q166="En préstamo",MAX(0,Parámetros!$B$2-G166),IF(Q166="Devuelto",MAX(0,H166-G166),0)))</f>
        <v/>
      </c>
      <c r="S166" s="18">
        <f>IF(OR(J166="",K166=""),"",K166-J166)</f>
        <v/>
      </c>
      <c r="T166" s="19">
        <f>IF(OR(L166="",M166=""),"",M166-L166)</f>
        <v/>
      </c>
      <c r="U166" s="20">
        <f>IF(A166="","",IF(OR(B166="",C166="",D166="",G166="",J166="",L166="",N166=""),"Completar salida",IF(AND(Q166&lt;&gt;"Devuelto",IFERROR(VLOOKUP(B166,Unidades!$A$2:$F$31,6,FALSE),"No encontrada")&lt;&gt;"Disponible"),"Unidad no asignable",IF(COUNTIFS($B$2:$B$201,B166,$Q$2:$Q$201,"En préstamo")&gt;1,"Unidad duplicada activa",IF(AND(Q166="En préstamo",G166&lt;Parámetros!$B$2),"Devolución vencida",IF(AND(Q166="Devuelto",OR(K166="",M166="",O166="")),"Completar devolución",IF(AND(S166&lt;&gt;"",S166&lt;0),"Revisar kilometraje",IF(AND(S166&lt;&gt;"",S166&gt;Parámetros!$B$4),"Kilometraje alto",""))))))))</f>
        <v/>
      </c>
    </row>
    <row r="167">
      <c r="A167" s="11" t="n"/>
      <c r="B167" s="11" t="n"/>
      <c r="C167" s="11" t="n"/>
      <c r="D167" s="11" t="n"/>
      <c r="E167" s="31" t="n"/>
      <c r="F167" s="32" t="n"/>
      <c r="G167" s="31" t="n"/>
      <c r="H167" s="31" t="n"/>
      <c r="I167" s="32" t="n"/>
      <c r="J167" s="14" t="n"/>
      <c r="K167" s="14" t="n"/>
      <c r="L167" s="15" t="n"/>
      <c r="M167" s="15" t="n"/>
      <c r="N167" s="16" t="n"/>
      <c r="O167" s="16" t="n"/>
      <c r="P167" s="16" t="n"/>
      <c r="Q167" s="17">
        <f>IF(A167="","",IF(E167="","Pendiente de salida",IF(H167="","En préstamo","Devuelto")))</f>
        <v/>
      </c>
      <c r="R167" s="18">
        <f>IF(OR(A167="",G167=""),"",IF(Q167="En préstamo",MAX(0,Parámetros!$B$2-G167),IF(Q167="Devuelto",MAX(0,H167-G167),0)))</f>
        <v/>
      </c>
      <c r="S167" s="18">
        <f>IF(OR(J167="",K167=""),"",K167-J167)</f>
        <v/>
      </c>
      <c r="T167" s="19">
        <f>IF(OR(L167="",M167=""),"",M167-L167)</f>
        <v/>
      </c>
      <c r="U167" s="20">
        <f>IF(A167="","",IF(OR(B167="",C167="",D167="",G167="",J167="",L167="",N167=""),"Completar salida",IF(AND(Q167&lt;&gt;"Devuelto",IFERROR(VLOOKUP(B167,Unidades!$A$2:$F$31,6,FALSE),"No encontrada")&lt;&gt;"Disponible"),"Unidad no asignable",IF(COUNTIFS($B$2:$B$201,B167,$Q$2:$Q$201,"En préstamo")&gt;1,"Unidad duplicada activa",IF(AND(Q167="En préstamo",G167&lt;Parámetros!$B$2),"Devolución vencida",IF(AND(Q167="Devuelto",OR(K167="",M167="",O167="")),"Completar devolución",IF(AND(S167&lt;&gt;"",S167&lt;0),"Revisar kilometraje",IF(AND(S167&lt;&gt;"",S167&gt;Parámetros!$B$4),"Kilometraje alto",""))))))))</f>
        <v/>
      </c>
    </row>
    <row r="168">
      <c r="A168" s="11" t="n"/>
      <c r="B168" s="11" t="n"/>
      <c r="C168" s="11" t="n"/>
      <c r="D168" s="11" t="n"/>
      <c r="E168" s="31" t="n"/>
      <c r="F168" s="32" t="n"/>
      <c r="G168" s="31" t="n"/>
      <c r="H168" s="31" t="n"/>
      <c r="I168" s="32" t="n"/>
      <c r="J168" s="14" t="n"/>
      <c r="K168" s="14" t="n"/>
      <c r="L168" s="15" t="n"/>
      <c r="M168" s="15" t="n"/>
      <c r="N168" s="16" t="n"/>
      <c r="O168" s="16" t="n"/>
      <c r="P168" s="16" t="n"/>
      <c r="Q168" s="17">
        <f>IF(A168="","",IF(E168="","Pendiente de salida",IF(H168="","En préstamo","Devuelto")))</f>
        <v/>
      </c>
      <c r="R168" s="18">
        <f>IF(OR(A168="",G168=""),"",IF(Q168="En préstamo",MAX(0,Parámetros!$B$2-G168),IF(Q168="Devuelto",MAX(0,H168-G168),0)))</f>
        <v/>
      </c>
      <c r="S168" s="18">
        <f>IF(OR(J168="",K168=""),"",K168-J168)</f>
        <v/>
      </c>
      <c r="T168" s="19">
        <f>IF(OR(L168="",M168=""),"",M168-L168)</f>
        <v/>
      </c>
      <c r="U168" s="20">
        <f>IF(A168="","",IF(OR(B168="",C168="",D168="",G168="",J168="",L168="",N168=""),"Completar salida",IF(AND(Q168&lt;&gt;"Devuelto",IFERROR(VLOOKUP(B168,Unidades!$A$2:$F$31,6,FALSE),"No encontrada")&lt;&gt;"Disponible"),"Unidad no asignable",IF(COUNTIFS($B$2:$B$201,B168,$Q$2:$Q$201,"En préstamo")&gt;1,"Unidad duplicada activa",IF(AND(Q168="En préstamo",G168&lt;Parámetros!$B$2),"Devolución vencida",IF(AND(Q168="Devuelto",OR(K168="",M168="",O168="")),"Completar devolución",IF(AND(S168&lt;&gt;"",S168&lt;0),"Revisar kilometraje",IF(AND(S168&lt;&gt;"",S168&gt;Parámetros!$B$4),"Kilometraje alto",""))))))))</f>
        <v/>
      </c>
    </row>
    <row r="169">
      <c r="A169" s="11" t="n"/>
      <c r="B169" s="11" t="n"/>
      <c r="C169" s="11" t="n"/>
      <c r="D169" s="11" t="n"/>
      <c r="E169" s="31" t="n"/>
      <c r="F169" s="32" t="n"/>
      <c r="G169" s="31" t="n"/>
      <c r="H169" s="31" t="n"/>
      <c r="I169" s="32" t="n"/>
      <c r="J169" s="14" t="n"/>
      <c r="K169" s="14" t="n"/>
      <c r="L169" s="15" t="n"/>
      <c r="M169" s="15" t="n"/>
      <c r="N169" s="16" t="n"/>
      <c r="O169" s="16" t="n"/>
      <c r="P169" s="16" t="n"/>
      <c r="Q169" s="17">
        <f>IF(A169="","",IF(E169="","Pendiente de salida",IF(H169="","En préstamo","Devuelto")))</f>
        <v/>
      </c>
      <c r="R169" s="18">
        <f>IF(OR(A169="",G169=""),"",IF(Q169="En préstamo",MAX(0,Parámetros!$B$2-G169),IF(Q169="Devuelto",MAX(0,H169-G169),0)))</f>
        <v/>
      </c>
      <c r="S169" s="18">
        <f>IF(OR(J169="",K169=""),"",K169-J169)</f>
        <v/>
      </c>
      <c r="T169" s="19">
        <f>IF(OR(L169="",M169=""),"",M169-L169)</f>
        <v/>
      </c>
      <c r="U169" s="20">
        <f>IF(A169="","",IF(OR(B169="",C169="",D169="",G169="",J169="",L169="",N169=""),"Completar salida",IF(AND(Q169&lt;&gt;"Devuelto",IFERROR(VLOOKUP(B169,Unidades!$A$2:$F$31,6,FALSE),"No encontrada")&lt;&gt;"Disponible"),"Unidad no asignable",IF(COUNTIFS($B$2:$B$201,B169,$Q$2:$Q$201,"En préstamo")&gt;1,"Unidad duplicada activa",IF(AND(Q169="En préstamo",G169&lt;Parámetros!$B$2),"Devolución vencida",IF(AND(Q169="Devuelto",OR(K169="",M169="",O169="")),"Completar devolución",IF(AND(S169&lt;&gt;"",S169&lt;0),"Revisar kilometraje",IF(AND(S169&lt;&gt;"",S169&gt;Parámetros!$B$4),"Kilometraje alto",""))))))))</f>
        <v/>
      </c>
    </row>
    <row r="170">
      <c r="A170" s="11" t="n"/>
      <c r="B170" s="11" t="n"/>
      <c r="C170" s="11" t="n"/>
      <c r="D170" s="11" t="n"/>
      <c r="E170" s="31" t="n"/>
      <c r="F170" s="32" t="n"/>
      <c r="G170" s="31" t="n"/>
      <c r="H170" s="31" t="n"/>
      <c r="I170" s="32" t="n"/>
      <c r="J170" s="14" t="n"/>
      <c r="K170" s="14" t="n"/>
      <c r="L170" s="15" t="n"/>
      <c r="M170" s="15" t="n"/>
      <c r="N170" s="16" t="n"/>
      <c r="O170" s="16" t="n"/>
      <c r="P170" s="16" t="n"/>
      <c r="Q170" s="17">
        <f>IF(A170="","",IF(E170="","Pendiente de salida",IF(H170="","En préstamo","Devuelto")))</f>
        <v/>
      </c>
      <c r="R170" s="18">
        <f>IF(OR(A170="",G170=""),"",IF(Q170="En préstamo",MAX(0,Parámetros!$B$2-G170),IF(Q170="Devuelto",MAX(0,H170-G170),0)))</f>
        <v/>
      </c>
      <c r="S170" s="18">
        <f>IF(OR(J170="",K170=""),"",K170-J170)</f>
        <v/>
      </c>
      <c r="T170" s="19">
        <f>IF(OR(L170="",M170=""),"",M170-L170)</f>
        <v/>
      </c>
      <c r="U170" s="20">
        <f>IF(A170="","",IF(OR(B170="",C170="",D170="",G170="",J170="",L170="",N170=""),"Completar salida",IF(AND(Q170&lt;&gt;"Devuelto",IFERROR(VLOOKUP(B170,Unidades!$A$2:$F$31,6,FALSE),"No encontrada")&lt;&gt;"Disponible"),"Unidad no asignable",IF(COUNTIFS($B$2:$B$201,B170,$Q$2:$Q$201,"En préstamo")&gt;1,"Unidad duplicada activa",IF(AND(Q170="En préstamo",G170&lt;Parámetros!$B$2),"Devolución vencida",IF(AND(Q170="Devuelto",OR(K170="",M170="",O170="")),"Completar devolución",IF(AND(S170&lt;&gt;"",S170&lt;0),"Revisar kilometraje",IF(AND(S170&lt;&gt;"",S170&gt;Parámetros!$B$4),"Kilometraje alto",""))))))))</f>
        <v/>
      </c>
    </row>
    <row r="171">
      <c r="A171" s="11" t="n"/>
      <c r="B171" s="11" t="n"/>
      <c r="C171" s="11" t="n"/>
      <c r="D171" s="11" t="n"/>
      <c r="E171" s="31" t="n"/>
      <c r="F171" s="32" t="n"/>
      <c r="G171" s="31" t="n"/>
      <c r="H171" s="31" t="n"/>
      <c r="I171" s="32" t="n"/>
      <c r="J171" s="14" t="n"/>
      <c r="K171" s="14" t="n"/>
      <c r="L171" s="15" t="n"/>
      <c r="M171" s="15" t="n"/>
      <c r="N171" s="16" t="n"/>
      <c r="O171" s="16" t="n"/>
      <c r="P171" s="16" t="n"/>
      <c r="Q171" s="17">
        <f>IF(A171="","",IF(E171="","Pendiente de salida",IF(H171="","En préstamo","Devuelto")))</f>
        <v/>
      </c>
      <c r="R171" s="18">
        <f>IF(OR(A171="",G171=""),"",IF(Q171="En préstamo",MAX(0,Parámetros!$B$2-G171),IF(Q171="Devuelto",MAX(0,H171-G171),0)))</f>
        <v/>
      </c>
      <c r="S171" s="18">
        <f>IF(OR(J171="",K171=""),"",K171-J171)</f>
        <v/>
      </c>
      <c r="T171" s="19">
        <f>IF(OR(L171="",M171=""),"",M171-L171)</f>
        <v/>
      </c>
      <c r="U171" s="20">
        <f>IF(A171="","",IF(OR(B171="",C171="",D171="",G171="",J171="",L171="",N171=""),"Completar salida",IF(AND(Q171&lt;&gt;"Devuelto",IFERROR(VLOOKUP(B171,Unidades!$A$2:$F$31,6,FALSE),"No encontrada")&lt;&gt;"Disponible"),"Unidad no asignable",IF(COUNTIFS($B$2:$B$201,B171,$Q$2:$Q$201,"En préstamo")&gt;1,"Unidad duplicada activa",IF(AND(Q171="En préstamo",G171&lt;Parámetros!$B$2),"Devolución vencida",IF(AND(Q171="Devuelto",OR(K171="",M171="",O171="")),"Completar devolución",IF(AND(S171&lt;&gt;"",S171&lt;0),"Revisar kilometraje",IF(AND(S171&lt;&gt;"",S171&gt;Parámetros!$B$4),"Kilometraje alto",""))))))))</f>
        <v/>
      </c>
    </row>
    <row r="172">
      <c r="A172" s="11" t="n"/>
      <c r="B172" s="11" t="n"/>
      <c r="C172" s="11" t="n"/>
      <c r="D172" s="11" t="n"/>
      <c r="E172" s="31" t="n"/>
      <c r="F172" s="32" t="n"/>
      <c r="G172" s="31" t="n"/>
      <c r="H172" s="31" t="n"/>
      <c r="I172" s="32" t="n"/>
      <c r="J172" s="14" t="n"/>
      <c r="K172" s="14" t="n"/>
      <c r="L172" s="15" t="n"/>
      <c r="M172" s="15" t="n"/>
      <c r="N172" s="16" t="n"/>
      <c r="O172" s="16" t="n"/>
      <c r="P172" s="16" t="n"/>
      <c r="Q172" s="17">
        <f>IF(A172="","",IF(E172="","Pendiente de salida",IF(H172="","En préstamo","Devuelto")))</f>
        <v/>
      </c>
      <c r="R172" s="18">
        <f>IF(OR(A172="",G172=""),"",IF(Q172="En préstamo",MAX(0,Parámetros!$B$2-G172),IF(Q172="Devuelto",MAX(0,H172-G172),0)))</f>
        <v/>
      </c>
      <c r="S172" s="18">
        <f>IF(OR(J172="",K172=""),"",K172-J172)</f>
        <v/>
      </c>
      <c r="T172" s="19">
        <f>IF(OR(L172="",M172=""),"",M172-L172)</f>
        <v/>
      </c>
      <c r="U172" s="20">
        <f>IF(A172="","",IF(OR(B172="",C172="",D172="",G172="",J172="",L172="",N172=""),"Completar salida",IF(AND(Q172&lt;&gt;"Devuelto",IFERROR(VLOOKUP(B172,Unidades!$A$2:$F$31,6,FALSE),"No encontrada")&lt;&gt;"Disponible"),"Unidad no asignable",IF(COUNTIFS($B$2:$B$201,B172,$Q$2:$Q$201,"En préstamo")&gt;1,"Unidad duplicada activa",IF(AND(Q172="En préstamo",G172&lt;Parámetros!$B$2),"Devolución vencida",IF(AND(Q172="Devuelto",OR(K172="",M172="",O172="")),"Completar devolución",IF(AND(S172&lt;&gt;"",S172&lt;0),"Revisar kilometraje",IF(AND(S172&lt;&gt;"",S172&gt;Parámetros!$B$4),"Kilometraje alto",""))))))))</f>
        <v/>
      </c>
    </row>
    <row r="173">
      <c r="A173" s="11" t="n"/>
      <c r="B173" s="11" t="n"/>
      <c r="C173" s="11" t="n"/>
      <c r="D173" s="11" t="n"/>
      <c r="E173" s="31" t="n"/>
      <c r="F173" s="32" t="n"/>
      <c r="G173" s="31" t="n"/>
      <c r="H173" s="31" t="n"/>
      <c r="I173" s="32" t="n"/>
      <c r="J173" s="14" t="n"/>
      <c r="K173" s="14" t="n"/>
      <c r="L173" s="15" t="n"/>
      <c r="M173" s="15" t="n"/>
      <c r="N173" s="16" t="n"/>
      <c r="O173" s="16" t="n"/>
      <c r="P173" s="16" t="n"/>
      <c r="Q173" s="17">
        <f>IF(A173="","",IF(E173="","Pendiente de salida",IF(H173="","En préstamo","Devuelto")))</f>
        <v/>
      </c>
      <c r="R173" s="18">
        <f>IF(OR(A173="",G173=""),"",IF(Q173="En préstamo",MAX(0,Parámetros!$B$2-G173),IF(Q173="Devuelto",MAX(0,H173-G173),0)))</f>
        <v/>
      </c>
      <c r="S173" s="18">
        <f>IF(OR(J173="",K173=""),"",K173-J173)</f>
        <v/>
      </c>
      <c r="T173" s="19">
        <f>IF(OR(L173="",M173=""),"",M173-L173)</f>
        <v/>
      </c>
      <c r="U173" s="20">
        <f>IF(A173="","",IF(OR(B173="",C173="",D173="",G173="",J173="",L173="",N173=""),"Completar salida",IF(AND(Q173&lt;&gt;"Devuelto",IFERROR(VLOOKUP(B173,Unidades!$A$2:$F$31,6,FALSE),"No encontrada")&lt;&gt;"Disponible"),"Unidad no asignable",IF(COUNTIFS($B$2:$B$201,B173,$Q$2:$Q$201,"En préstamo")&gt;1,"Unidad duplicada activa",IF(AND(Q173="En préstamo",G173&lt;Parámetros!$B$2),"Devolución vencida",IF(AND(Q173="Devuelto",OR(K173="",M173="",O173="")),"Completar devolución",IF(AND(S173&lt;&gt;"",S173&lt;0),"Revisar kilometraje",IF(AND(S173&lt;&gt;"",S173&gt;Parámetros!$B$4),"Kilometraje alto",""))))))))</f>
        <v/>
      </c>
    </row>
    <row r="174">
      <c r="A174" s="11" t="n"/>
      <c r="B174" s="11" t="n"/>
      <c r="C174" s="11" t="n"/>
      <c r="D174" s="11" t="n"/>
      <c r="E174" s="31" t="n"/>
      <c r="F174" s="32" t="n"/>
      <c r="G174" s="31" t="n"/>
      <c r="H174" s="31" t="n"/>
      <c r="I174" s="32" t="n"/>
      <c r="J174" s="14" t="n"/>
      <c r="K174" s="14" t="n"/>
      <c r="L174" s="15" t="n"/>
      <c r="M174" s="15" t="n"/>
      <c r="N174" s="16" t="n"/>
      <c r="O174" s="16" t="n"/>
      <c r="P174" s="16" t="n"/>
      <c r="Q174" s="17">
        <f>IF(A174="","",IF(E174="","Pendiente de salida",IF(H174="","En préstamo","Devuelto")))</f>
        <v/>
      </c>
      <c r="R174" s="18">
        <f>IF(OR(A174="",G174=""),"",IF(Q174="En préstamo",MAX(0,Parámetros!$B$2-G174),IF(Q174="Devuelto",MAX(0,H174-G174),0)))</f>
        <v/>
      </c>
      <c r="S174" s="18">
        <f>IF(OR(J174="",K174=""),"",K174-J174)</f>
        <v/>
      </c>
      <c r="T174" s="19">
        <f>IF(OR(L174="",M174=""),"",M174-L174)</f>
        <v/>
      </c>
      <c r="U174" s="20">
        <f>IF(A174="","",IF(OR(B174="",C174="",D174="",G174="",J174="",L174="",N174=""),"Completar salida",IF(AND(Q174&lt;&gt;"Devuelto",IFERROR(VLOOKUP(B174,Unidades!$A$2:$F$31,6,FALSE),"No encontrada")&lt;&gt;"Disponible"),"Unidad no asignable",IF(COUNTIFS($B$2:$B$201,B174,$Q$2:$Q$201,"En préstamo")&gt;1,"Unidad duplicada activa",IF(AND(Q174="En préstamo",G174&lt;Parámetros!$B$2),"Devolución vencida",IF(AND(Q174="Devuelto",OR(K174="",M174="",O174="")),"Completar devolución",IF(AND(S174&lt;&gt;"",S174&lt;0),"Revisar kilometraje",IF(AND(S174&lt;&gt;"",S174&gt;Parámetros!$B$4),"Kilometraje alto",""))))))))</f>
        <v/>
      </c>
    </row>
    <row r="175">
      <c r="A175" s="11" t="n"/>
      <c r="B175" s="11" t="n"/>
      <c r="C175" s="11" t="n"/>
      <c r="D175" s="11" t="n"/>
      <c r="E175" s="31" t="n"/>
      <c r="F175" s="32" t="n"/>
      <c r="G175" s="31" t="n"/>
      <c r="H175" s="31" t="n"/>
      <c r="I175" s="32" t="n"/>
      <c r="J175" s="14" t="n"/>
      <c r="K175" s="14" t="n"/>
      <c r="L175" s="15" t="n"/>
      <c r="M175" s="15" t="n"/>
      <c r="N175" s="16" t="n"/>
      <c r="O175" s="16" t="n"/>
      <c r="P175" s="16" t="n"/>
      <c r="Q175" s="17">
        <f>IF(A175="","",IF(E175="","Pendiente de salida",IF(H175="","En préstamo","Devuelto")))</f>
        <v/>
      </c>
      <c r="R175" s="18">
        <f>IF(OR(A175="",G175=""),"",IF(Q175="En préstamo",MAX(0,Parámetros!$B$2-G175),IF(Q175="Devuelto",MAX(0,H175-G175),0)))</f>
        <v/>
      </c>
      <c r="S175" s="18">
        <f>IF(OR(J175="",K175=""),"",K175-J175)</f>
        <v/>
      </c>
      <c r="T175" s="19">
        <f>IF(OR(L175="",M175=""),"",M175-L175)</f>
        <v/>
      </c>
      <c r="U175" s="20">
        <f>IF(A175="","",IF(OR(B175="",C175="",D175="",G175="",J175="",L175="",N175=""),"Completar salida",IF(AND(Q175&lt;&gt;"Devuelto",IFERROR(VLOOKUP(B175,Unidades!$A$2:$F$31,6,FALSE),"No encontrada")&lt;&gt;"Disponible"),"Unidad no asignable",IF(COUNTIFS($B$2:$B$201,B175,$Q$2:$Q$201,"En préstamo")&gt;1,"Unidad duplicada activa",IF(AND(Q175="En préstamo",G175&lt;Parámetros!$B$2),"Devolución vencida",IF(AND(Q175="Devuelto",OR(K175="",M175="",O175="")),"Completar devolución",IF(AND(S175&lt;&gt;"",S175&lt;0),"Revisar kilometraje",IF(AND(S175&lt;&gt;"",S175&gt;Parámetros!$B$4),"Kilometraje alto",""))))))))</f>
        <v/>
      </c>
    </row>
    <row r="176">
      <c r="A176" s="11" t="n"/>
      <c r="B176" s="11" t="n"/>
      <c r="C176" s="11" t="n"/>
      <c r="D176" s="11" t="n"/>
      <c r="E176" s="31" t="n"/>
      <c r="F176" s="32" t="n"/>
      <c r="G176" s="31" t="n"/>
      <c r="H176" s="31" t="n"/>
      <c r="I176" s="32" t="n"/>
      <c r="J176" s="14" t="n"/>
      <c r="K176" s="14" t="n"/>
      <c r="L176" s="15" t="n"/>
      <c r="M176" s="15" t="n"/>
      <c r="N176" s="16" t="n"/>
      <c r="O176" s="16" t="n"/>
      <c r="P176" s="16" t="n"/>
      <c r="Q176" s="17">
        <f>IF(A176="","",IF(E176="","Pendiente de salida",IF(H176="","En préstamo","Devuelto")))</f>
        <v/>
      </c>
      <c r="R176" s="18">
        <f>IF(OR(A176="",G176=""),"",IF(Q176="En préstamo",MAX(0,Parámetros!$B$2-G176),IF(Q176="Devuelto",MAX(0,H176-G176),0)))</f>
        <v/>
      </c>
      <c r="S176" s="18">
        <f>IF(OR(J176="",K176=""),"",K176-J176)</f>
        <v/>
      </c>
      <c r="T176" s="19">
        <f>IF(OR(L176="",M176=""),"",M176-L176)</f>
        <v/>
      </c>
      <c r="U176" s="20">
        <f>IF(A176="","",IF(OR(B176="",C176="",D176="",G176="",J176="",L176="",N176=""),"Completar salida",IF(AND(Q176&lt;&gt;"Devuelto",IFERROR(VLOOKUP(B176,Unidades!$A$2:$F$31,6,FALSE),"No encontrada")&lt;&gt;"Disponible"),"Unidad no asignable",IF(COUNTIFS($B$2:$B$201,B176,$Q$2:$Q$201,"En préstamo")&gt;1,"Unidad duplicada activa",IF(AND(Q176="En préstamo",G176&lt;Parámetros!$B$2),"Devolución vencida",IF(AND(Q176="Devuelto",OR(K176="",M176="",O176="")),"Completar devolución",IF(AND(S176&lt;&gt;"",S176&lt;0),"Revisar kilometraje",IF(AND(S176&lt;&gt;"",S176&gt;Parámetros!$B$4),"Kilometraje alto",""))))))))</f>
        <v/>
      </c>
    </row>
    <row r="177">
      <c r="A177" s="11" t="n"/>
      <c r="B177" s="11" t="n"/>
      <c r="C177" s="11" t="n"/>
      <c r="D177" s="11" t="n"/>
      <c r="E177" s="31" t="n"/>
      <c r="F177" s="32" t="n"/>
      <c r="G177" s="31" t="n"/>
      <c r="H177" s="31" t="n"/>
      <c r="I177" s="32" t="n"/>
      <c r="J177" s="14" t="n"/>
      <c r="K177" s="14" t="n"/>
      <c r="L177" s="15" t="n"/>
      <c r="M177" s="15" t="n"/>
      <c r="N177" s="16" t="n"/>
      <c r="O177" s="16" t="n"/>
      <c r="P177" s="16" t="n"/>
      <c r="Q177" s="17">
        <f>IF(A177="","",IF(E177="","Pendiente de salida",IF(H177="","En préstamo","Devuelto")))</f>
        <v/>
      </c>
      <c r="R177" s="18">
        <f>IF(OR(A177="",G177=""),"",IF(Q177="En préstamo",MAX(0,Parámetros!$B$2-G177),IF(Q177="Devuelto",MAX(0,H177-G177),0)))</f>
        <v/>
      </c>
      <c r="S177" s="18">
        <f>IF(OR(J177="",K177=""),"",K177-J177)</f>
        <v/>
      </c>
      <c r="T177" s="19">
        <f>IF(OR(L177="",M177=""),"",M177-L177)</f>
        <v/>
      </c>
      <c r="U177" s="20">
        <f>IF(A177="","",IF(OR(B177="",C177="",D177="",G177="",J177="",L177="",N177=""),"Completar salida",IF(AND(Q177&lt;&gt;"Devuelto",IFERROR(VLOOKUP(B177,Unidades!$A$2:$F$31,6,FALSE),"No encontrada")&lt;&gt;"Disponible"),"Unidad no asignable",IF(COUNTIFS($B$2:$B$201,B177,$Q$2:$Q$201,"En préstamo")&gt;1,"Unidad duplicada activa",IF(AND(Q177="En préstamo",G177&lt;Parámetros!$B$2),"Devolución vencida",IF(AND(Q177="Devuelto",OR(K177="",M177="",O177="")),"Completar devolución",IF(AND(S177&lt;&gt;"",S177&lt;0),"Revisar kilometraje",IF(AND(S177&lt;&gt;"",S177&gt;Parámetros!$B$4),"Kilometraje alto",""))))))))</f>
        <v/>
      </c>
    </row>
    <row r="178">
      <c r="A178" s="11" t="n"/>
      <c r="B178" s="11" t="n"/>
      <c r="C178" s="11" t="n"/>
      <c r="D178" s="11" t="n"/>
      <c r="E178" s="31" t="n"/>
      <c r="F178" s="32" t="n"/>
      <c r="G178" s="31" t="n"/>
      <c r="H178" s="31" t="n"/>
      <c r="I178" s="32" t="n"/>
      <c r="J178" s="14" t="n"/>
      <c r="K178" s="14" t="n"/>
      <c r="L178" s="15" t="n"/>
      <c r="M178" s="15" t="n"/>
      <c r="N178" s="16" t="n"/>
      <c r="O178" s="16" t="n"/>
      <c r="P178" s="16" t="n"/>
      <c r="Q178" s="17">
        <f>IF(A178="","",IF(E178="","Pendiente de salida",IF(H178="","En préstamo","Devuelto")))</f>
        <v/>
      </c>
      <c r="R178" s="18">
        <f>IF(OR(A178="",G178=""),"",IF(Q178="En préstamo",MAX(0,Parámetros!$B$2-G178),IF(Q178="Devuelto",MAX(0,H178-G178),0)))</f>
        <v/>
      </c>
      <c r="S178" s="18">
        <f>IF(OR(J178="",K178=""),"",K178-J178)</f>
        <v/>
      </c>
      <c r="T178" s="19">
        <f>IF(OR(L178="",M178=""),"",M178-L178)</f>
        <v/>
      </c>
      <c r="U178" s="20">
        <f>IF(A178="","",IF(OR(B178="",C178="",D178="",G178="",J178="",L178="",N178=""),"Completar salida",IF(AND(Q178&lt;&gt;"Devuelto",IFERROR(VLOOKUP(B178,Unidades!$A$2:$F$31,6,FALSE),"No encontrada")&lt;&gt;"Disponible"),"Unidad no asignable",IF(COUNTIFS($B$2:$B$201,B178,$Q$2:$Q$201,"En préstamo")&gt;1,"Unidad duplicada activa",IF(AND(Q178="En préstamo",G178&lt;Parámetros!$B$2),"Devolución vencida",IF(AND(Q178="Devuelto",OR(K178="",M178="",O178="")),"Completar devolución",IF(AND(S178&lt;&gt;"",S178&lt;0),"Revisar kilometraje",IF(AND(S178&lt;&gt;"",S178&gt;Parámetros!$B$4),"Kilometraje alto",""))))))))</f>
        <v/>
      </c>
    </row>
    <row r="179">
      <c r="A179" s="11" t="n"/>
      <c r="B179" s="11" t="n"/>
      <c r="C179" s="11" t="n"/>
      <c r="D179" s="11" t="n"/>
      <c r="E179" s="31" t="n"/>
      <c r="F179" s="32" t="n"/>
      <c r="G179" s="31" t="n"/>
      <c r="H179" s="31" t="n"/>
      <c r="I179" s="32" t="n"/>
      <c r="J179" s="14" t="n"/>
      <c r="K179" s="14" t="n"/>
      <c r="L179" s="15" t="n"/>
      <c r="M179" s="15" t="n"/>
      <c r="N179" s="16" t="n"/>
      <c r="O179" s="16" t="n"/>
      <c r="P179" s="16" t="n"/>
      <c r="Q179" s="17">
        <f>IF(A179="","",IF(E179="","Pendiente de salida",IF(H179="","En préstamo","Devuelto")))</f>
        <v/>
      </c>
      <c r="R179" s="18">
        <f>IF(OR(A179="",G179=""),"",IF(Q179="En préstamo",MAX(0,Parámetros!$B$2-G179),IF(Q179="Devuelto",MAX(0,H179-G179),0)))</f>
        <v/>
      </c>
      <c r="S179" s="18">
        <f>IF(OR(J179="",K179=""),"",K179-J179)</f>
        <v/>
      </c>
      <c r="T179" s="19">
        <f>IF(OR(L179="",M179=""),"",M179-L179)</f>
        <v/>
      </c>
      <c r="U179" s="20">
        <f>IF(A179="","",IF(OR(B179="",C179="",D179="",G179="",J179="",L179="",N179=""),"Completar salida",IF(AND(Q179&lt;&gt;"Devuelto",IFERROR(VLOOKUP(B179,Unidades!$A$2:$F$31,6,FALSE),"No encontrada")&lt;&gt;"Disponible"),"Unidad no asignable",IF(COUNTIFS($B$2:$B$201,B179,$Q$2:$Q$201,"En préstamo")&gt;1,"Unidad duplicada activa",IF(AND(Q179="En préstamo",G179&lt;Parámetros!$B$2),"Devolución vencida",IF(AND(Q179="Devuelto",OR(K179="",M179="",O179="")),"Completar devolución",IF(AND(S179&lt;&gt;"",S179&lt;0),"Revisar kilometraje",IF(AND(S179&lt;&gt;"",S179&gt;Parámetros!$B$4),"Kilometraje alto",""))))))))</f>
        <v/>
      </c>
    </row>
    <row r="180">
      <c r="A180" s="11" t="n"/>
      <c r="B180" s="11" t="n"/>
      <c r="C180" s="11" t="n"/>
      <c r="D180" s="11" t="n"/>
      <c r="E180" s="31" t="n"/>
      <c r="F180" s="32" t="n"/>
      <c r="G180" s="31" t="n"/>
      <c r="H180" s="31" t="n"/>
      <c r="I180" s="32" t="n"/>
      <c r="J180" s="14" t="n"/>
      <c r="K180" s="14" t="n"/>
      <c r="L180" s="15" t="n"/>
      <c r="M180" s="15" t="n"/>
      <c r="N180" s="16" t="n"/>
      <c r="O180" s="16" t="n"/>
      <c r="P180" s="16" t="n"/>
      <c r="Q180" s="17">
        <f>IF(A180="","",IF(E180="","Pendiente de salida",IF(H180="","En préstamo","Devuelto")))</f>
        <v/>
      </c>
      <c r="R180" s="18">
        <f>IF(OR(A180="",G180=""),"",IF(Q180="En préstamo",MAX(0,Parámetros!$B$2-G180),IF(Q180="Devuelto",MAX(0,H180-G180),0)))</f>
        <v/>
      </c>
      <c r="S180" s="18">
        <f>IF(OR(J180="",K180=""),"",K180-J180)</f>
        <v/>
      </c>
      <c r="T180" s="19">
        <f>IF(OR(L180="",M180=""),"",M180-L180)</f>
        <v/>
      </c>
      <c r="U180" s="20">
        <f>IF(A180="","",IF(OR(B180="",C180="",D180="",G180="",J180="",L180="",N180=""),"Completar salida",IF(AND(Q180&lt;&gt;"Devuelto",IFERROR(VLOOKUP(B180,Unidades!$A$2:$F$31,6,FALSE),"No encontrada")&lt;&gt;"Disponible"),"Unidad no asignable",IF(COUNTIFS($B$2:$B$201,B180,$Q$2:$Q$201,"En préstamo")&gt;1,"Unidad duplicada activa",IF(AND(Q180="En préstamo",G180&lt;Parámetros!$B$2),"Devolución vencida",IF(AND(Q180="Devuelto",OR(K180="",M180="",O180="")),"Completar devolución",IF(AND(S180&lt;&gt;"",S180&lt;0),"Revisar kilometraje",IF(AND(S180&lt;&gt;"",S180&gt;Parámetros!$B$4),"Kilometraje alto",""))))))))</f>
        <v/>
      </c>
    </row>
    <row r="181">
      <c r="A181" s="11" t="n"/>
      <c r="B181" s="11" t="n"/>
      <c r="C181" s="11" t="n"/>
      <c r="D181" s="11" t="n"/>
      <c r="E181" s="31" t="n"/>
      <c r="F181" s="32" t="n"/>
      <c r="G181" s="31" t="n"/>
      <c r="H181" s="31" t="n"/>
      <c r="I181" s="32" t="n"/>
      <c r="J181" s="14" t="n"/>
      <c r="K181" s="14" t="n"/>
      <c r="L181" s="15" t="n"/>
      <c r="M181" s="15" t="n"/>
      <c r="N181" s="16" t="n"/>
      <c r="O181" s="16" t="n"/>
      <c r="P181" s="16" t="n"/>
      <c r="Q181" s="17">
        <f>IF(A181="","",IF(E181="","Pendiente de salida",IF(H181="","En préstamo","Devuelto")))</f>
        <v/>
      </c>
      <c r="R181" s="18">
        <f>IF(OR(A181="",G181=""),"",IF(Q181="En préstamo",MAX(0,Parámetros!$B$2-G181),IF(Q181="Devuelto",MAX(0,H181-G181),0)))</f>
        <v/>
      </c>
      <c r="S181" s="18">
        <f>IF(OR(J181="",K181=""),"",K181-J181)</f>
        <v/>
      </c>
      <c r="T181" s="19">
        <f>IF(OR(L181="",M181=""),"",M181-L181)</f>
        <v/>
      </c>
      <c r="U181" s="20">
        <f>IF(A181="","",IF(OR(B181="",C181="",D181="",G181="",J181="",L181="",N181=""),"Completar salida",IF(AND(Q181&lt;&gt;"Devuelto",IFERROR(VLOOKUP(B181,Unidades!$A$2:$F$31,6,FALSE),"No encontrada")&lt;&gt;"Disponible"),"Unidad no asignable",IF(COUNTIFS($B$2:$B$201,B181,$Q$2:$Q$201,"En préstamo")&gt;1,"Unidad duplicada activa",IF(AND(Q181="En préstamo",G181&lt;Parámetros!$B$2),"Devolución vencida",IF(AND(Q181="Devuelto",OR(K181="",M181="",O181="")),"Completar devolución",IF(AND(S181&lt;&gt;"",S181&lt;0),"Revisar kilometraje",IF(AND(S181&lt;&gt;"",S181&gt;Parámetros!$B$4),"Kilometraje alto",""))))))))</f>
        <v/>
      </c>
    </row>
    <row r="182">
      <c r="A182" s="11" t="n"/>
      <c r="B182" s="11" t="n"/>
      <c r="C182" s="11" t="n"/>
      <c r="D182" s="11" t="n"/>
      <c r="E182" s="31" t="n"/>
      <c r="F182" s="32" t="n"/>
      <c r="G182" s="31" t="n"/>
      <c r="H182" s="31" t="n"/>
      <c r="I182" s="32" t="n"/>
      <c r="J182" s="14" t="n"/>
      <c r="K182" s="14" t="n"/>
      <c r="L182" s="15" t="n"/>
      <c r="M182" s="15" t="n"/>
      <c r="N182" s="16" t="n"/>
      <c r="O182" s="16" t="n"/>
      <c r="P182" s="16" t="n"/>
      <c r="Q182" s="17">
        <f>IF(A182="","",IF(E182="","Pendiente de salida",IF(H182="","En préstamo","Devuelto")))</f>
        <v/>
      </c>
      <c r="R182" s="18">
        <f>IF(OR(A182="",G182=""),"",IF(Q182="En préstamo",MAX(0,Parámetros!$B$2-G182),IF(Q182="Devuelto",MAX(0,H182-G182),0)))</f>
        <v/>
      </c>
      <c r="S182" s="18">
        <f>IF(OR(J182="",K182=""),"",K182-J182)</f>
        <v/>
      </c>
      <c r="T182" s="19">
        <f>IF(OR(L182="",M182=""),"",M182-L182)</f>
        <v/>
      </c>
      <c r="U182" s="20">
        <f>IF(A182="","",IF(OR(B182="",C182="",D182="",G182="",J182="",L182="",N182=""),"Completar salida",IF(AND(Q182&lt;&gt;"Devuelto",IFERROR(VLOOKUP(B182,Unidades!$A$2:$F$31,6,FALSE),"No encontrada")&lt;&gt;"Disponible"),"Unidad no asignable",IF(COUNTIFS($B$2:$B$201,B182,$Q$2:$Q$201,"En préstamo")&gt;1,"Unidad duplicada activa",IF(AND(Q182="En préstamo",G182&lt;Parámetros!$B$2),"Devolución vencida",IF(AND(Q182="Devuelto",OR(K182="",M182="",O182="")),"Completar devolución",IF(AND(S182&lt;&gt;"",S182&lt;0),"Revisar kilometraje",IF(AND(S182&lt;&gt;"",S182&gt;Parámetros!$B$4),"Kilometraje alto",""))))))))</f>
        <v/>
      </c>
    </row>
    <row r="183">
      <c r="A183" s="11" t="n"/>
      <c r="B183" s="11" t="n"/>
      <c r="C183" s="11" t="n"/>
      <c r="D183" s="11" t="n"/>
      <c r="E183" s="31" t="n"/>
      <c r="F183" s="32" t="n"/>
      <c r="G183" s="31" t="n"/>
      <c r="H183" s="31" t="n"/>
      <c r="I183" s="32" t="n"/>
      <c r="J183" s="14" t="n"/>
      <c r="K183" s="14" t="n"/>
      <c r="L183" s="15" t="n"/>
      <c r="M183" s="15" t="n"/>
      <c r="N183" s="16" t="n"/>
      <c r="O183" s="16" t="n"/>
      <c r="P183" s="16" t="n"/>
      <c r="Q183" s="17">
        <f>IF(A183="","",IF(E183="","Pendiente de salida",IF(H183="","En préstamo","Devuelto")))</f>
        <v/>
      </c>
      <c r="R183" s="18">
        <f>IF(OR(A183="",G183=""),"",IF(Q183="En préstamo",MAX(0,Parámetros!$B$2-G183),IF(Q183="Devuelto",MAX(0,H183-G183),0)))</f>
        <v/>
      </c>
      <c r="S183" s="18">
        <f>IF(OR(J183="",K183=""),"",K183-J183)</f>
        <v/>
      </c>
      <c r="T183" s="19">
        <f>IF(OR(L183="",M183=""),"",M183-L183)</f>
        <v/>
      </c>
      <c r="U183" s="20">
        <f>IF(A183="","",IF(OR(B183="",C183="",D183="",G183="",J183="",L183="",N183=""),"Completar salida",IF(AND(Q183&lt;&gt;"Devuelto",IFERROR(VLOOKUP(B183,Unidades!$A$2:$F$31,6,FALSE),"No encontrada")&lt;&gt;"Disponible"),"Unidad no asignable",IF(COUNTIFS($B$2:$B$201,B183,$Q$2:$Q$201,"En préstamo")&gt;1,"Unidad duplicada activa",IF(AND(Q183="En préstamo",G183&lt;Parámetros!$B$2),"Devolución vencida",IF(AND(Q183="Devuelto",OR(K183="",M183="",O183="")),"Completar devolución",IF(AND(S183&lt;&gt;"",S183&lt;0),"Revisar kilometraje",IF(AND(S183&lt;&gt;"",S183&gt;Parámetros!$B$4),"Kilometraje alto",""))))))))</f>
        <v/>
      </c>
    </row>
    <row r="184">
      <c r="A184" s="11" t="n"/>
      <c r="B184" s="11" t="n"/>
      <c r="C184" s="11" t="n"/>
      <c r="D184" s="11" t="n"/>
      <c r="E184" s="31" t="n"/>
      <c r="F184" s="32" t="n"/>
      <c r="G184" s="31" t="n"/>
      <c r="H184" s="31" t="n"/>
      <c r="I184" s="32" t="n"/>
      <c r="J184" s="14" t="n"/>
      <c r="K184" s="14" t="n"/>
      <c r="L184" s="15" t="n"/>
      <c r="M184" s="15" t="n"/>
      <c r="N184" s="16" t="n"/>
      <c r="O184" s="16" t="n"/>
      <c r="P184" s="16" t="n"/>
      <c r="Q184" s="17">
        <f>IF(A184="","",IF(E184="","Pendiente de salida",IF(H184="","En préstamo","Devuelto")))</f>
        <v/>
      </c>
      <c r="R184" s="18">
        <f>IF(OR(A184="",G184=""),"",IF(Q184="En préstamo",MAX(0,Parámetros!$B$2-G184),IF(Q184="Devuelto",MAX(0,H184-G184),0)))</f>
        <v/>
      </c>
      <c r="S184" s="18">
        <f>IF(OR(J184="",K184=""),"",K184-J184)</f>
        <v/>
      </c>
      <c r="T184" s="19">
        <f>IF(OR(L184="",M184=""),"",M184-L184)</f>
        <v/>
      </c>
      <c r="U184" s="20">
        <f>IF(A184="","",IF(OR(B184="",C184="",D184="",G184="",J184="",L184="",N184=""),"Completar salida",IF(AND(Q184&lt;&gt;"Devuelto",IFERROR(VLOOKUP(B184,Unidades!$A$2:$F$31,6,FALSE),"No encontrada")&lt;&gt;"Disponible"),"Unidad no asignable",IF(COUNTIFS($B$2:$B$201,B184,$Q$2:$Q$201,"En préstamo")&gt;1,"Unidad duplicada activa",IF(AND(Q184="En préstamo",G184&lt;Parámetros!$B$2),"Devolución vencida",IF(AND(Q184="Devuelto",OR(K184="",M184="",O184="")),"Completar devolución",IF(AND(S184&lt;&gt;"",S184&lt;0),"Revisar kilometraje",IF(AND(S184&lt;&gt;"",S184&gt;Parámetros!$B$4),"Kilometraje alto",""))))))))</f>
        <v/>
      </c>
    </row>
    <row r="185">
      <c r="A185" s="11" t="n"/>
      <c r="B185" s="11" t="n"/>
      <c r="C185" s="11" t="n"/>
      <c r="D185" s="11" t="n"/>
      <c r="E185" s="31" t="n"/>
      <c r="F185" s="32" t="n"/>
      <c r="G185" s="31" t="n"/>
      <c r="H185" s="31" t="n"/>
      <c r="I185" s="32" t="n"/>
      <c r="J185" s="14" t="n"/>
      <c r="K185" s="14" t="n"/>
      <c r="L185" s="15" t="n"/>
      <c r="M185" s="15" t="n"/>
      <c r="N185" s="16" t="n"/>
      <c r="O185" s="16" t="n"/>
      <c r="P185" s="16" t="n"/>
      <c r="Q185" s="17">
        <f>IF(A185="","",IF(E185="","Pendiente de salida",IF(H185="","En préstamo","Devuelto")))</f>
        <v/>
      </c>
      <c r="R185" s="18">
        <f>IF(OR(A185="",G185=""),"",IF(Q185="En préstamo",MAX(0,Parámetros!$B$2-G185),IF(Q185="Devuelto",MAX(0,H185-G185),0)))</f>
        <v/>
      </c>
      <c r="S185" s="18">
        <f>IF(OR(J185="",K185=""),"",K185-J185)</f>
        <v/>
      </c>
      <c r="T185" s="19">
        <f>IF(OR(L185="",M185=""),"",M185-L185)</f>
        <v/>
      </c>
      <c r="U185" s="20">
        <f>IF(A185="","",IF(OR(B185="",C185="",D185="",G185="",J185="",L185="",N185=""),"Completar salida",IF(AND(Q185&lt;&gt;"Devuelto",IFERROR(VLOOKUP(B185,Unidades!$A$2:$F$31,6,FALSE),"No encontrada")&lt;&gt;"Disponible"),"Unidad no asignable",IF(COUNTIFS($B$2:$B$201,B185,$Q$2:$Q$201,"En préstamo")&gt;1,"Unidad duplicada activa",IF(AND(Q185="En préstamo",G185&lt;Parámetros!$B$2),"Devolución vencida",IF(AND(Q185="Devuelto",OR(K185="",M185="",O185="")),"Completar devolución",IF(AND(S185&lt;&gt;"",S185&lt;0),"Revisar kilometraje",IF(AND(S185&lt;&gt;"",S185&gt;Parámetros!$B$4),"Kilometraje alto",""))))))))</f>
        <v/>
      </c>
    </row>
    <row r="186">
      <c r="A186" s="11" t="n"/>
      <c r="B186" s="11" t="n"/>
      <c r="C186" s="11" t="n"/>
      <c r="D186" s="11" t="n"/>
      <c r="E186" s="31" t="n"/>
      <c r="F186" s="32" t="n"/>
      <c r="G186" s="31" t="n"/>
      <c r="H186" s="31" t="n"/>
      <c r="I186" s="32" t="n"/>
      <c r="J186" s="14" t="n"/>
      <c r="K186" s="14" t="n"/>
      <c r="L186" s="15" t="n"/>
      <c r="M186" s="15" t="n"/>
      <c r="N186" s="16" t="n"/>
      <c r="O186" s="16" t="n"/>
      <c r="P186" s="16" t="n"/>
      <c r="Q186" s="17">
        <f>IF(A186="","",IF(E186="","Pendiente de salida",IF(H186="","En préstamo","Devuelto")))</f>
        <v/>
      </c>
      <c r="R186" s="18">
        <f>IF(OR(A186="",G186=""),"",IF(Q186="En préstamo",MAX(0,Parámetros!$B$2-G186),IF(Q186="Devuelto",MAX(0,H186-G186),0)))</f>
        <v/>
      </c>
      <c r="S186" s="18">
        <f>IF(OR(J186="",K186=""),"",K186-J186)</f>
        <v/>
      </c>
      <c r="T186" s="19">
        <f>IF(OR(L186="",M186=""),"",M186-L186)</f>
        <v/>
      </c>
      <c r="U186" s="20">
        <f>IF(A186="","",IF(OR(B186="",C186="",D186="",G186="",J186="",L186="",N186=""),"Completar salida",IF(AND(Q186&lt;&gt;"Devuelto",IFERROR(VLOOKUP(B186,Unidades!$A$2:$F$31,6,FALSE),"No encontrada")&lt;&gt;"Disponible"),"Unidad no asignable",IF(COUNTIFS($B$2:$B$201,B186,$Q$2:$Q$201,"En préstamo")&gt;1,"Unidad duplicada activa",IF(AND(Q186="En préstamo",G186&lt;Parámetros!$B$2),"Devolución vencida",IF(AND(Q186="Devuelto",OR(K186="",M186="",O186="")),"Completar devolución",IF(AND(S186&lt;&gt;"",S186&lt;0),"Revisar kilometraje",IF(AND(S186&lt;&gt;"",S186&gt;Parámetros!$B$4),"Kilometraje alto",""))))))))</f>
        <v/>
      </c>
    </row>
    <row r="187">
      <c r="A187" s="11" t="n"/>
      <c r="B187" s="11" t="n"/>
      <c r="C187" s="11" t="n"/>
      <c r="D187" s="11" t="n"/>
      <c r="E187" s="31" t="n"/>
      <c r="F187" s="32" t="n"/>
      <c r="G187" s="31" t="n"/>
      <c r="H187" s="31" t="n"/>
      <c r="I187" s="32" t="n"/>
      <c r="J187" s="14" t="n"/>
      <c r="K187" s="14" t="n"/>
      <c r="L187" s="15" t="n"/>
      <c r="M187" s="15" t="n"/>
      <c r="N187" s="16" t="n"/>
      <c r="O187" s="16" t="n"/>
      <c r="P187" s="16" t="n"/>
      <c r="Q187" s="17">
        <f>IF(A187="","",IF(E187="","Pendiente de salida",IF(H187="","En préstamo","Devuelto")))</f>
        <v/>
      </c>
      <c r="R187" s="18">
        <f>IF(OR(A187="",G187=""),"",IF(Q187="En préstamo",MAX(0,Parámetros!$B$2-G187),IF(Q187="Devuelto",MAX(0,H187-G187),0)))</f>
        <v/>
      </c>
      <c r="S187" s="18">
        <f>IF(OR(J187="",K187=""),"",K187-J187)</f>
        <v/>
      </c>
      <c r="T187" s="19">
        <f>IF(OR(L187="",M187=""),"",M187-L187)</f>
        <v/>
      </c>
      <c r="U187" s="20">
        <f>IF(A187="","",IF(OR(B187="",C187="",D187="",G187="",J187="",L187="",N187=""),"Completar salida",IF(AND(Q187&lt;&gt;"Devuelto",IFERROR(VLOOKUP(B187,Unidades!$A$2:$F$31,6,FALSE),"No encontrada")&lt;&gt;"Disponible"),"Unidad no asignable",IF(COUNTIFS($B$2:$B$201,B187,$Q$2:$Q$201,"En préstamo")&gt;1,"Unidad duplicada activa",IF(AND(Q187="En préstamo",G187&lt;Parámetros!$B$2),"Devolución vencida",IF(AND(Q187="Devuelto",OR(K187="",M187="",O187="")),"Completar devolución",IF(AND(S187&lt;&gt;"",S187&lt;0),"Revisar kilometraje",IF(AND(S187&lt;&gt;"",S187&gt;Parámetros!$B$4),"Kilometraje alto",""))))))))</f>
        <v/>
      </c>
    </row>
    <row r="188">
      <c r="A188" s="11" t="n"/>
      <c r="B188" s="11" t="n"/>
      <c r="C188" s="11" t="n"/>
      <c r="D188" s="11" t="n"/>
      <c r="E188" s="31" t="n"/>
      <c r="F188" s="32" t="n"/>
      <c r="G188" s="31" t="n"/>
      <c r="H188" s="31" t="n"/>
      <c r="I188" s="32" t="n"/>
      <c r="J188" s="14" t="n"/>
      <c r="K188" s="14" t="n"/>
      <c r="L188" s="15" t="n"/>
      <c r="M188" s="15" t="n"/>
      <c r="N188" s="16" t="n"/>
      <c r="O188" s="16" t="n"/>
      <c r="P188" s="16" t="n"/>
      <c r="Q188" s="17">
        <f>IF(A188="","",IF(E188="","Pendiente de salida",IF(H188="","En préstamo","Devuelto")))</f>
        <v/>
      </c>
      <c r="R188" s="18">
        <f>IF(OR(A188="",G188=""),"",IF(Q188="En préstamo",MAX(0,Parámetros!$B$2-G188),IF(Q188="Devuelto",MAX(0,H188-G188),0)))</f>
        <v/>
      </c>
      <c r="S188" s="18">
        <f>IF(OR(J188="",K188=""),"",K188-J188)</f>
        <v/>
      </c>
      <c r="T188" s="19">
        <f>IF(OR(L188="",M188=""),"",M188-L188)</f>
        <v/>
      </c>
      <c r="U188" s="20">
        <f>IF(A188="","",IF(OR(B188="",C188="",D188="",G188="",J188="",L188="",N188=""),"Completar salida",IF(AND(Q188&lt;&gt;"Devuelto",IFERROR(VLOOKUP(B188,Unidades!$A$2:$F$31,6,FALSE),"No encontrada")&lt;&gt;"Disponible"),"Unidad no asignable",IF(COUNTIFS($B$2:$B$201,B188,$Q$2:$Q$201,"En préstamo")&gt;1,"Unidad duplicada activa",IF(AND(Q188="En préstamo",G188&lt;Parámetros!$B$2),"Devolución vencida",IF(AND(Q188="Devuelto",OR(K188="",M188="",O188="")),"Completar devolución",IF(AND(S188&lt;&gt;"",S188&lt;0),"Revisar kilometraje",IF(AND(S188&lt;&gt;"",S188&gt;Parámetros!$B$4),"Kilometraje alto",""))))))))</f>
        <v/>
      </c>
    </row>
    <row r="189">
      <c r="A189" s="11" t="n"/>
      <c r="B189" s="11" t="n"/>
      <c r="C189" s="11" t="n"/>
      <c r="D189" s="11" t="n"/>
      <c r="E189" s="31" t="n"/>
      <c r="F189" s="32" t="n"/>
      <c r="G189" s="31" t="n"/>
      <c r="H189" s="31" t="n"/>
      <c r="I189" s="32" t="n"/>
      <c r="J189" s="14" t="n"/>
      <c r="K189" s="14" t="n"/>
      <c r="L189" s="15" t="n"/>
      <c r="M189" s="15" t="n"/>
      <c r="N189" s="16" t="n"/>
      <c r="O189" s="16" t="n"/>
      <c r="P189" s="16" t="n"/>
      <c r="Q189" s="17">
        <f>IF(A189="","",IF(E189="","Pendiente de salida",IF(H189="","En préstamo","Devuelto")))</f>
        <v/>
      </c>
      <c r="R189" s="18">
        <f>IF(OR(A189="",G189=""),"",IF(Q189="En préstamo",MAX(0,Parámetros!$B$2-G189),IF(Q189="Devuelto",MAX(0,H189-G189),0)))</f>
        <v/>
      </c>
      <c r="S189" s="18">
        <f>IF(OR(J189="",K189=""),"",K189-J189)</f>
        <v/>
      </c>
      <c r="T189" s="19">
        <f>IF(OR(L189="",M189=""),"",M189-L189)</f>
        <v/>
      </c>
      <c r="U189" s="20">
        <f>IF(A189="","",IF(OR(B189="",C189="",D189="",G189="",J189="",L189="",N189=""),"Completar salida",IF(AND(Q189&lt;&gt;"Devuelto",IFERROR(VLOOKUP(B189,Unidades!$A$2:$F$31,6,FALSE),"No encontrada")&lt;&gt;"Disponible"),"Unidad no asignable",IF(COUNTIFS($B$2:$B$201,B189,$Q$2:$Q$201,"En préstamo")&gt;1,"Unidad duplicada activa",IF(AND(Q189="En préstamo",G189&lt;Parámetros!$B$2),"Devolución vencida",IF(AND(Q189="Devuelto",OR(K189="",M189="",O189="")),"Completar devolución",IF(AND(S189&lt;&gt;"",S189&lt;0),"Revisar kilometraje",IF(AND(S189&lt;&gt;"",S189&gt;Parámetros!$B$4),"Kilometraje alto",""))))))))</f>
        <v/>
      </c>
    </row>
    <row r="190">
      <c r="A190" s="11" t="n"/>
      <c r="B190" s="11" t="n"/>
      <c r="C190" s="11" t="n"/>
      <c r="D190" s="11" t="n"/>
      <c r="E190" s="31" t="n"/>
      <c r="F190" s="32" t="n"/>
      <c r="G190" s="31" t="n"/>
      <c r="H190" s="31" t="n"/>
      <c r="I190" s="32" t="n"/>
      <c r="J190" s="14" t="n"/>
      <c r="K190" s="14" t="n"/>
      <c r="L190" s="15" t="n"/>
      <c r="M190" s="15" t="n"/>
      <c r="N190" s="16" t="n"/>
      <c r="O190" s="16" t="n"/>
      <c r="P190" s="16" t="n"/>
      <c r="Q190" s="17">
        <f>IF(A190="","",IF(E190="","Pendiente de salida",IF(H190="","En préstamo","Devuelto")))</f>
        <v/>
      </c>
      <c r="R190" s="18">
        <f>IF(OR(A190="",G190=""),"",IF(Q190="En préstamo",MAX(0,Parámetros!$B$2-G190),IF(Q190="Devuelto",MAX(0,H190-G190),0)))</f>
        <v/>
      </c>
      <c r="S190" s="18">
        <f>IF(OR(J190="",K190=""),"",K190-J190)</f>
        <v/>
      </c>
      <c r="T190" s="19">
        <f>IF(OR(L190="",M190=""),"",M190-L190)</f>
        <v/>
      </c>
      <c r="U190" s="20">
        <f>IF(A190="","",IF(OR(B190="",C190="",D190="",G190="",J190="",L190="",N190=""),"Completar salida",IF(AND(Q190&lt;&gt;"Devuelto",IFERROR(VLOOKUP(B190,Unidades!$A$2:$F$31,6,FALSE),"No encontrada")&lt;&gt;"Disponible"),"Unidad no asignable",IF(COUNTIFS($B$2:$B$201,B190,$Q$2:$Q$201,"En préstamo")&gt;1,"Unidad duplicada activa",IF(AND(Q190="En préstamo",G190&lt;Parámetros!$B$2),"Devolución vencida",IF(AND(Q190="Devuelto",OR(K190="",M190="",O190="")),"Completar devolución",IF(AND(S190&lt;&gt;"",S190&lt;0),"Revisar kilometraje",IF(AND(S190&lt;&gt;"",S190&gt;Parámetros!$B$4),"Kilometraje alto",""))))))))</f>
        <v/>
      </c>
    </row>
    <row r="191">
      <c r="A191" s="11" t="n"/>
      <c r="B191" s="11" t="n"/>
      <c r="C191" s="11" t="n"/>
      <c r="D191" s="11" t="n"/>
      <c r="E191" s="31" t="n"/>
      <c r="F191" s="32" t="n"/>
      <c r="G191" s="31" t="n"/>
      <c r="H191" s="31" t="n"/>
      <c r="I191" s="32" t="n"/>
      <c r="J191" s="14" t="n"/>
      <c r="K191" s="14" t="n"/>
      <c r="L191" s="15" t="n"/>
      <c r="M191" s="15" t="n"/>
      <c r="N191" s="16" t="n"/>
      <c r="O191" s="16" t="n"/>
      <c r="P191" s="16" t="n"/>
      <c r="Q191" s="17">
        <f>IF(A191="","",IF(E191="","Pendiente de salida",IF(H191="","En préstamo","Devuelto")))</f>
        <v/>
      </c>
      <c r="R191" s="18">
        <f>IF(OR(A191="",G191=""),"",IF(Q191="En préstamo",MAX(0,Parámetros!$B$2-G191),IF(Q191="Devuelto",MAX(0,H191-G191),0)))</f>
        <v/>
      </c>
      <c r="S191" s="18">
        <f>IF(OR(J191="",K191=""),"",K191-J191)</f>
        <v/>
      </c>
      <c r="T191" s="19">
        <f>IF(OR(L191="",M191=""),"",M191-L191)</f>
        <v/>
      </c>
      <c r="U191" s="20">
        <f>IF(A191="","",IF(OR(B191="",C191="",D191="",G191="",J191="",L191="",N191=""),"Completar salida",IF(AND(Q191&lt;&gt;"Devuelto",IFERROR(VLOOKUP(B191,Unidades!$A$2:$F$31,6,FALSE),"No encontrada")&lt;&gt;"Disponible"),"Unidad no asignable",IF(COUNTIFS($B$2:$B$201,B191,$Q$2:$Q$201,"En préstamo")&gt;1,"Unidad duplicada activa",IF(AND(Q191="En préstamo",G191&lt;Parámetros!$B$2),"Devolución vencida",IF(AND(Q191="Devuelto",OR(K191="",M191="",O191="")),"Completar devolución",IF(AND(S191&lt;&gt;"",S191&lt;0),"Revisar kilometraje",IF(AND(S191&lt;&gt;"",S191&gt;Parámetros!$B$4),"Kilometraje alto",""))))))))</f>
        <v/>
      </c>
    </row>
    <row r="192">
      <c r="A192" s="11" t="n"/>
      <c r="B192" s="11" t="n"/>
      <c r="C192" s="11" t="n"/>
      <c r="D192" s="11" t="n"/>
      <c r="E192" s="31" t="n"/>
      <c r="F192" s="32" t="n"/>
      <c r="G192" s="31" t="n"/>
      <c r="H192" s="31" t="n"/>
      <c r="I192" s="32" t="n"/>
      <c r="J192" s="14" t="n"/>
      <c r="K192" s="14" t="n"/>
      <c r="L192" s="15" t="n"/>
      <c r="M192" s="15" t="n"/>
      <c r="N192" s="16" t="n"/>
      <c r="O192" s="16" t="n"/>
      <c r="P192" s="16" t="n"/>
      <c r="Q192" s="17">
        <f>IF(A192="","",IF(E192="","Pendiente de salida",IF(H192="","En préstamo","Devuelto")))</f>
        <v/>
      </c>
      <c r="R192" s="18">
        <f>IF(OR(A192="",G192=""),"",IF(Q192="En préstamo",MAX(0,Parámetros!$B$2-G192),IF(Q192="Devuelto",MAX(0,H192-G192),0)))</f>
        <v/>
      </c>
      <c r="S192" s="18">
        <f>IF(OR(J192="",K192=""),"",K192-J192)</f>
        <v/>
      </c>
      <c r="T192" s="19">
        <f>IF(OR(L192="",M192=""),"",M192-L192)</f>
        <v/>
      </c>
      <c r="U192" s="20">
        <f>IF(A192="","",IF(OR(B192="",C192="",D192="",G192="",J192="",L192="",N192=""),"Completar salida",IF(AND(Q192&lt;&gt;"Devuelto",IFERROR(VLOOKUP(B192,Unidades!$A$2:$F$31,6,FALSE),"No encontrada")&lt;&gt;"Disponible"),"Unidad no asignable",IF(COUNTIFS($B$2:$B$201,B192,$Q$2:$Q$201,"En préstamo")&gt;1,"Unidad duplicada activa",IF(AND(Q192="En préstamo",G192&lt;Parámetros!$B$2),"Devolución vencida",IF(AND(Q192="Devuelto",OR(K192="",M192="",O192="")),"Completar devolución",IF(AND(S192&lt;&gt;"",S192&lt;0),"Revisar kilometraje",IF(AND(S192&lt;&gt;"",S192&gt;Parámetros!$B$4),"Kilometraje alto",""))))))))</f>
        <v/>
      </c>
    </row>
    <row r="193">
      <c r="A193" s="11" t="n"/>
      <c r="B193" s="11" t="n"/>
      <c r="C193" s="11" t="n"/>
      <c r="D193" s="11" t="n"/>
      <c r="E193" s="31" t="n"/>
      <c r="F193" s="32" t="n"/>
      <c r="G193" s="31" t="n"/>
      <c r="H193" s="31" t="n"/>
      <c r="I193" s="32" t="n"/>
      <c r="J193" s="14" t="n"/>
      <c r="K193" s="14" t="n"/>
      <c r="L193" s="15" t="n"/>
      <c r="M193" s="15" t="n"/>
      <c r="N193" s="16" t="n"/>
      <c r="O193" s="16" t="n"/>
      <c r="P193" s="16" t="n"/>
      <c r="Q193" s="17">
        <f>IF(A193="","",IF(E193="","Pendiente de salida",IF(H193="","En préstamo","Devuelto")))</f>
        <v/>
      </c>
      <c r="R193" s="18">
        <f>IF(OR(A193="",G193=""),"",IF(Q193="En préstamo",MAX(0,Parámetros!$B$2-G193),IF(Q193="Devuelto",MAX(0,H193-G193),0)))</f>
        <v/>
      </c>
      <c r="S193" s="18">
        <f>IF(OR(J193="",K193=""),"",K193-J193)</f>
        <v/>
      </c>
      <c r="T193" s="19">
        <f>IF(OR(L193="",M193=""),"",M193-L193)</f>
        <v/>
      </c>
      <c r="U193" s="20">
        <f>IF(A193="","",IF(OR(B193="",C193="",D193="",G193="",J193="",L193="",N193=""),"Completar salida",IF(AND(Q193&lt;&gt;"Devuelto",IFERROR(VLOOKUP(B193,Unidades!$A$2:$F$31,6,FALSE),"No encontrada")&lt;&gt;"Disponible"),"Unidad no asignable",IF(COUNTIFS($B$2:$B$201,B193,$Q$2:$Q$201,"En préstamo")&gt;1,"Unidad duplicada activa",IF(AND(Q193="En préstamo",G193&lt;Parámetros!$B$2),"Devolución vencida",IF(AND(Q193="Devuelto",OR(K193="",M193="",O193="")),"Completar devolución",IF(AND(S193&lt;&gt;"",S193&lt;0),"Revisar kilometraje",IF(AND(S193&lt;&gt;"",S193&gt;Parámetros!$B$4),"Kilometraje alto",""))))))))</f>
        <v/>
      </c>
    </row>
    <row r="194">
      <c r="A194" s="11" t="n"/>
      <c r="B194" s="11" t="n"/>
      <c r="C194" s="11" t="n"/>
      <c r="D194" s="11" t="n"/>
      <c r="E194" s="31" t="n"/>
      <c r="F194" s="32" t="n"/>
      <c r="G194" s="31" t="n"/>
      <c r="H194" s="31" t="n"/>
      <c r="I194" s="32" t="n"/>
      <c r="J194" s="14" t="n"/>
      <c r="K194" s="14" t="n"/>
      <c r="L194" s="15" t="n"/>
      <c r="M194" s="15" t="n"/>
      <c r="N194" s="16" t="n"/>
      <c r="O194" s="16" t="n"/>
      <c r="P194" s="16" t="n"/>
      <c r="Q194" s="17">
        <f>IF(A194="","",IF(E194="","Pendiente de salida",IF(H194="","En préstamo","Devuelto")))</f>
        <v/>
      </c>
      <c r="R194" s="18">
        <f>IF(OR(A194="",G194=""),"",IF(Q194="En préstamo",MAX(0,Parámetros!$B$2-G194),IF(Q194="Devuelto",MAX(0,H194-G194),0)))</f>
        <v/>
      </c>
      <c r="S194" s="18">
        <f>IF(OR(J194="",K194=""),"",K194-J194)</f>
        <v/>
      </c>
      <c r="T194" s="19">
        <f>IF(OR(L194="",M194=""),"",M194-L194)</f>
        <v/>
      </c>
      <c r="U194" s="20">
        <f>IF(A194="","",IF(OR(B194="",C194="",D194="",G194="",J194="",L194="",N194=""),"Completar salida",IF(AND(Q194&lt;&gt;"Devuelto",IFERROR(VLOOKUP(B194,Unidades!$A$2:$F$31,6,FALSE),"No encontrada")&lt;&gt;"Disponible"),"Unidad no asignable",IF(COUNTIFS($B$2:$B$201,B194,$Q$2:$Q$201,"En préstamo")&gt;1,"Unidad duplicada activa",IF(AND(Q194="En préstamo",G194&lt;Parámetros!$B$2),"Devolución vencida",IF(AND(Q194="Devuelto",OR(K194="",M194="",O194="")),"Completar devolución",IF(AND(S194&lt;&gt;"",S194&lt;0),"Revisar kilometraje",IF(AND(S194&lt;&gt;"",S194&gt;Parámetros!$B$4),"Kilometraje alto",""))))))))</f>
        <v/>
      </c>
    </row>
    <row r="195">
      <c r="A195" s="11" t="n"/>
      <c r="B195" s="11" t="n"/>
      <c r="C195" s="11" t="n"/>
      <c r="D195" s="11" t="n"/>
      <c r="E195" s="31" t="n"/>
      <c r="F195" s="32" t="n"/>
      <c r="G195" s="31" t="n"/>
      <c r="H195" s="31" t="n"/>
      <c r="I195" s="32" t="n"/>
      <c r="J195" s="14" t="n"/>
      <c r="K195" s="14" t="n"/>
      <c r="L195" s="15" t="n"/>
      <c r="M195" s="15" t="n"/>
      <c r="N195" s="16" t="n"/>
      <c r="O195" s="16" t="n"/>
      <c r="P195" s="16" t="n"/>
      <c r="Q195" s="17">
        <f>IF(A195="","",IF(E195="","Pendiente de salida",IF(H195="","En préstamo","Devuelto")))</f>
        <v/>
      </c>
      <c r="R195" s="18">
        <f>IF(OR(A195="",G195=""),"",IF(Q195="En préstamo",MAX(0,Parámetros!$B$2-G195),IF(Q195="Devuelto",MAX(0,H195-G195),0)))</f>
        <v/>
      </c>
      <c r="S195" s="18">
        <f>IF(OR(J195="",K195=""),"",K195-J195)</f>
        <v/>
      </c>
      <c r="T195" s="19">
        <f>IF(OR(L195="",M195=""),"",M195-L195)</f>
        <v/>
      </c>
      <c r="U195" s="20">
        <f>IF(A195="","",IF(OR(B195="",C195="",D195="",G195="",J195="",L195="",N195=""),"Completar salida",IF(AND(Q195&lt;&gt;"Devuelto",IFERROR(VLOOKUP(B195,Unidades!$A$2:$F$31,6,FALSE),"No encontrada")&lt;&gt;"Disponible"),"Unidad no asignable",IF(COUNTIFS($B$2:$B$201,B195,$Q$2:$Q$201,"En préstamo")&gt;1,"Unidad duplicada activa",IF(AND(Q195="En préstamo",G195&lt;Parámetros!$B$2),"Devolución vencida",IF(AND(Q195="Devuelto",OR(K195="",M195="",O195="")),"Completar devolución",IF(AND(S195&lt;&gt;"",S195&lt;0),"Revisar kilometraje",IF(AND(S195&lt;&gt;"",S195&gt;Parámetros!$B$4),"Kilometraje alto",""))))))))</f>
        <v/>
      </c>
    </row>
    <row r="196">
      <c r="A196" s="11" t="n"/>
      <c r="B196" s="11" t="n"/>
      <c r="C196" s="11" t="n"/>
      <c r="D196" s="11" t="n"/>
      <c r="E196" s="31" t="n"/>
      <c r="F196" s="32" t="n"/>
      <c r="G196" s="31" t="n"/>
      <c r="H196" s="31" t="n"/>
      <c r="I196" s="32" t="n"/>
      <c r="J196" s="14" t="n"/>
      <c r="K196" s="14" t="n"/>
      <c r="L196" s="15" t="n"/>
      <c r="M196" s="15" t="n"/>
      <c r="N196" s="16" t="n"/>
      <c r="O196" s="16" t="n"/>
      <c r="P196" s="16" t="n"/>
      <c r="Q196" s="17">
        <f>IF(A196="","",IF(E196="","Pendiente de salida",IF(H196="","En préstamo","Devuelto")))</f>
        <v/>
      </c>
      <c r="R196" s="18">
        <f>IF(OR(A196="",G196=""),"",IF(Q196="En préstamo",MAX(0,Parámetros!$B$2-G196),IF(Q196="Devuelto",MAX(0,H196-G196),0)))</f>
        <v/>
      </c>
      <c r="S196" s="18">
        <f>IF(OR(J196="",K196=""),"",K196-J196)</f>
        <v/>
      </c>
      <c r="T196" s="19">
        <f>IF(OR(L196="",M196=""),"",M196-L196)</f>
        <v/>
      </c>
      <c r="U196" s="20">
        <f>IF(A196="","",IF(OR(B196="",C196="",D196="",G196="",J196="",L196="",N196=""),"Completar salida",IF(AND(Q196&lt;&gt;"Devuelto",IFERROR(VLOOKUP(B196,Unidades!$A$2:$F$31,6,FALSE),"No encontrada")&lt;&gt;"Disponible"),"Unidad no asignable",IF(COUNTIFS($B$2:$B$201,B196,$Q$2:$Q$201,"En préstamo")&gt;1,"Unidad duplicada activa",IF(AND(Q196="En préstamo",G196&lt;Parámetros!$B$2),"Devolución vencida",IF(AND(Q196="Devuelto",OR(K196="",M196="",O196="")),"Completar devolución",IF(AND(S196&lt;&gt;"",S196&lt;0),"Revisar kilometraje",IF(AND(S196&lt;&gt;"",S196&gt;Parámetros!$B$4),"Kilometraje alto",""))))))))</f>
        <v/>
      </c>
    </row>
    <row r="197">
      <c r="A197" s="11" t="n"/>
      <c r="B197" s="11" t="n"/>
      <c r="C197" s="11" t="n"/>
      <c r="D197" s="11" t="n"/>
      <c r="E197" s="31" t="n"/>
      <c r="F197" s="32" t="n"/>
      <c r="G197" s="31" t="n"/>
      <c r="H197" s="31" t="n"/>
      <c r="I197" s="32" t="n"/>
      <c r="J197" s="14" t="n"/>
      <c r="K197" s="14" t="n"/>
      <c r="L197" s="15" t="n"/>
      <c r="M197" s="15" t="n"/>
      <c r="N197" s="16" t="n"/>
      <c r="O197" s="16" t="n"/>
      <c r="P197" s="16" t="n"/>
      <c r="Q197" s="17">
        <f>IF(A197="","",IF(E197="","Pendiente de salida",IF(H197="","En préstamo","Devuelto")))</f>
        <v/>
      </c>
      <c r="R197" s="18">
        <f>IF(OR(A197="",G197=""),"",IF(Q197="En préstamo",MAX(0,Parámetros!$B$2-G197),IF(Q197="Devuelto",MAX(0,H197-G197),0)))</f>
        <v/>
      </c>
      <c r="S197" s="18">
        <f>IF(OR(J197="",K197=""),"",K197-J197)</f>
        <v/>
      </c>
      <c r="T197" s="19">
        <f>IF(OR(L197="",M197=""),"",M197-L197)</f>
        <v/>
      </c>
      <c r="U197" s="20">
        <f>IF(A197="","",IF(OR(B197="",C197="",D197="",G197="",J197="",L197="",N197=""),"Completar salida",IF(AND(Q197&lt;&gt;"Devuelto",IFERROR(VLOOKUP(B197,Unidades!$A$2:$F$31,6,FALSE),"No encontrada")&lt;&gt;"Disponible"),"Unidad no asignable",IF(COUNTIFS($B$2:$B$201,B197,$Q$2:$Q$201,"En préstamo")&gt;1,"Unidad duplicada activa",IF(AND(Q197="En préstamo",G197&lt;Parámetros!$B$2),"Devolución vencida",IF(AND(Q197="Devuelto",OR(K197="",M197="",O197="")),"Completar devolución",IF(AND(S197&lt;&gt;"",S197&lt;0),"Revisar kilometraje",IF(AND(S197&lt;&gt;"",S197&gt;Parámetros!$B$4),"Kilometraje alto",""))))))))</f>
        <v/>
      </c>
    </row>
    <row r="198">
      <c r="A198" s="11" t="n"/>
      <c r="B198" s="11" t="n"/>
      <c r="C198" s="11" t="n"/>
      <c r="D198" s="11" t="n"/>
      <c r="E198" s="31" t="n"/>
      <c r="F198" s="32" t="n"/>
      <c r="G198" s="31" t="n"/>
      <c r="H198" s="31" t="n"/>
      <c r="I198" s="32" t="n"/>
      <c r="J198" s="14" t="n"/>
      <c r="K198" s="14" t="n"/>
      <c r="L198" s="15" t="n"/>
      <c r="M198" s="15" t="n"/>
      <c r="N198" s="16" t="n"/>
      <c r="O198" s="16" t="n"/>
      <c r="P198" s="16" t="n"/>
      <c r="Q198" s="17">
        <f>IF(A198="","",IF(E198="","Pendiente de salida",IF(H198="","En préstamo","Devuelto")))</f>
        <v/>
      </c>
      <c r="R198" s="18">
        <f>IF(OR(A198="",G198=""),"",IF(Q198="En préstamo",MAX(0,Parámetros!$B$2-G198),IF(Q198="Devuelto",MAX(0,H198-G198),0)))</f>
        <v/>
      </c>
      <c r="S198" s="18">
        <f>IF(OR(J198="",K198=""),"",K198-J198)</f>
        <v/>
      </c>
      <c r="T198" s="19">
        <f>IF(OR(L198="",M198=""),"",M198-L198)</f>
        <v/>
      </c>
      <c r="U198" s="20">
        <f>IF(A198="","",IF(OR(B198="",C198="",D198="",G198="",J198="",L198="",N198=""),"Completar salida",IF(AND(Q198&lt;&gt;"Devuelto",IFERROR(VLOOKUP(B198,Unidades!$A$2:$F$31,6,FALSE),"No encontrada")&lt;&gt;"Disponible"),"Unidad no asignable",IF(COUNTIFS($B$2:$B$201,B198,$Q$2:$Q$201,"En préstamo")&gt;1,"Unidad duplicada activa",IF(AND(Q198="En préstamo",G198&lt;Parámetros!$B$2),"Devolución vencida",IF(AND(Q198="Devuelto",OR(K198="",M198="",O198="")),"Completar devolución",IF(AND(S198&lt;&gt;"",S198&lt;0),"Revisar kilometraje",IF(AND(S198&lt;&gt;"",S198&gt;Parámetros!$B$4),"Kilometraje alto",""))))))))</f>
        <v/>
      </c>
    </row>
    <row r="199">
      <c r="A199" s="11" t="n"/>
      <c r="B199" s="11" t="n"/>
      <c r="C199" s="11" t="n"/>
      <c r="D199" s="11" t="n"/>
      <c r="E199" s="31" t="n"/>
      <c r="F199" s="32" t="n"/>
      <c r="G199" s="31" t="n"/>
      <c r="H199" s="31" t="n"/>
      <c r="I199" s="32" t="n"/>
      <c r="J199" s="14" t="n"/>
      <c r="K199" s="14" t="n"/>
      <c r="L199" s="15" t="n"/>
      <c r="M199" s="15" t="n"/>
      <c r="N199" s="16" t="n"/>
      <c r="O199" s="16" t="n"/>
      <c r="P199" s="16" t="n"/>
      <c r="Q199" s="17">
        <f>IF(A199="","",IF(E199="","Pendiente de salida",IF(H199="","En préstamo","Devuelto")))</f>
        <v/>
      </c>
      <c r="R199" s="18">
        <f>IF(OR(A199="",G199=""),"",IF(Q199="En préstamo",MAX(0,Parámetros!$B$2-G199),IF(Q199="Devuelto",MAX(0,H199-G199),0)))</f>
        <v/>
      </c>
      <c r="S199" s="18">
        <f>IF(OR(J199="",K199=""),"",K199-J199)</f>
        <v/>
      </c>
      <c r="T199" s="19">
        <f>IF(OR(L199="",M199=""),"",M199-L199)</f>
        <v/>
      </c>
      <c r="U199" s="20">
        <f>IF(A199="","",IF(OR(B199="",C199="",D199="",G199="",J199="",L199="",N199=""),"Completar salida",IF(AND(Q199&lt;&gt;"Devuelto",IFERROR(VLOOKUP(B199,Unidades!$A$2:$F$31,6,FALSE),"No encontrada")&lt;&gt;"Disponible"),"Unidad no asignable",IF(COUNTIFS($B$2:$B$201,B199,$Q$2:$Q$201,"En préstamo")&gt;1,"Unidad duplicada activa",IF(AND(Q199="En préstamo",G199&lt;Parámetros!$B$2),"Devolución vencida",IF(AND(Q199="Devuelto",OR(K199="",M199="",O199="")),"Completar devolución",IF(AND(S199&lt;&gt;"",S199&lt;0),"Revisar kilometraje",IF(AND(S199&lt;&gt;"",S199&gt;Parámetros!$B$4),"Kilometraje alto",""))))))))</f>
        <v/>
      </c>
    </row>
    <row r="200">
      <c r="A200" s="11" t="n"/>
      <c r="B200" s="11" t="n"/>
      <c r="C200" s="11" t="n"/>
      <c r="D200" s="11" t="n"/>
      <c r="E200" s="31" t="n"/>
      <c r="F200" s="32" t="n"/>
      <c r="G200" s="31" t="n"/>
      <c r="H200" s="31" t="n"/>
      <c r="I200" s="32" t="n"/>
      <c r="J200" s="14" t="n"/>
      <c r="K200" s="14" t="n"/>
      <c r="L200" s="15" t="n"/>
      <c r="M200" s="15" t="n"/>
      <c r="N200" s="16" t="n"/>
      <c r="O200" s="16" t="n"/>
      <c r="P200" s="16" t="n"/>
      <c r="Q200" s="17">
        <f>IF(A200="","",IF(E200="","Pendiente de salida",IF(H200="","En préstamo","Devuelto")))</f>
        <v/>
      </c>
      <c r="R200" s="18">
        <f>IF(OR(A200="",G200=""),"",IF(Q200="En préstamo",MAX(0,Parámetros!$B$2-G200),IF(Q200="Devuelto",MAX(0,H200-G200),0)))</f>
        <v/>
      </c>
      <c r="S200" s="18">
        <f>IF(OR(J200="",K200=""),"",K200-J200)</f>
        <v/>
      </c>
      <c r="T200" s="19">
        <f>IF(OR(L200="",M200=""),"",M200-L200)</f>
        <v/>
      </c>
      <c r="U200" s="20">
        <f>IF(A200="","",IF(OR(B200="",C200="",D200="",G200="",J200="",L200="",N200=""),"Completar salida",IF(AND(Q200&lt;&gt;"Devuelto",IFERROR(VLOOKUP(B200,Unidades!$A$2:$F$31,6,FALSE),"No encontrada")&lt;&gt;"Disponible"),"Unidad no asignable",IF(COUNTIFS($B$2:$B$201,B200,$Q$2:$Q$201,"En préstamo")&gt;1,"Unidad duplicada activa",IF(AND(Q200="En préstamo",G200&lt;Parámetros!$B$2),"Devolución vencida",IF(AND(Q200="Devuelto",OR(K200="",M200="",O200="")),"Completar devolución",IF(AND(S200&lt;&gt;"",S200&lt;0),"Revisar kilometraje",IF(AND(S200&lt;&gt;"",S200&gt;Parámetros!$B$4),"Kilometraje alto",""))))))))</f>
        <v/>
      </c>
    </row>
    <row r="201">
      <c r="A201" s="11" t="n"/>
      <c r="B201" s="11" t="n"/>
      <c r="C201" s="11" t="n"/>
      <c r="D201" s="11" t="n"/>
      <c r="E201" s="31" t="n"/>
      <c r="F201" s="32" t="n"/>
      <c r="G201" s="31" t="n"/>
      <c r="H201" s="31" t="n"/>
      <c r="I201" s="32" t="n"/>
      <c r="J201" s="14" t="n"/>
      <c r="K201" s="14" t="n"/>
      <c r="L201" s="15" t="n"/>
      <c r="M201" s="15" t="n"/>
      <c r="N201" s="16" t="n"/>
      <c r="O201" s="16" t="n"/>
      <c r="P201" s="16" t="n"/>
      <c r="Q201" s="17">
        <f>IF(A201="","",IF(E201="","Pendiente de salida",IF(H201="","En préstamo","Devuelto")))</f>
        <v/>
      </c>
      <c r="R201" s="18">
        <f>IF(OR(A201="",G201=""),"",IF(Q201="En préstamo",MAX(0,Parámetros!$B$2-G201),IF(Q201="Devuelto",MAX(0,H201-G201),0)))</f>
        <v/>
      </c>
      <c r="S201" s="18">
        <f>IF(OR(J201="",K201=""),"",K201-J201)</f>
        <v/>
      </c>
      <c r="T201" s="19">
        <f>IF(OR(L201="",M201=""),"",M201-L201)</f>
        <v/>
      </c>
      <c r="U201" s="20">
        <f>IF(A201="","",IF(OR(B201="",C201="",D201="",G201="",J201="",L201="",N201=""),"Completar salida",IF(AND(Q201&lt;&gt;"Devuelto",IFERROR(VLOOKUP(B201,Unidades!$A$2:$F$31,6,FALSE),"No encontrada")&lt;&gt;"Disponible"),"Unidad no asignable",IF(COUNTIFS($B$2:$B$201,B201,$Q$2:$Q$201,"En préstamo")&gt;1,"Unidad duplicada activa",IF(AND(Q201="En préstamo",G201&lt;Parámetros!$B$2),"Devolución vencida",IF(AND(Q201="Devuelto",OR(K201="",M201="",O201="")),"Completar devolución",IF(AND(S201&lt;&gt;"",S201&lt;0),"Revisar kilometraje",IF(AND(S201&lt;&gt;"",S201&gt;Parámetros!$B$4),"Kilometraje alto",""))))))))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conditionalFormatting sqref="U2:U201">
    <cfRule type="expression" priority="1" dxfId="1">
      <formula>$U2&lt;&gt;""</formula>
    </cfRule>
  </conditionalFormatting>
  <conditionalFormatting sqref="R2:R201">
    <cfRule type="expression" priority="2" dxfId="1">
      <formula>$R2&gt;0</formula>
    </cfRule>
  </conditionalFormatting>
  <conditionalFormatting sqref="S2:S201">
    <cfRule type="expression" priority="3" dxfId="2">
      <formula>AND($S2&lt;&gt;"",$S2&gt;Parámetros!$B$4)</formula>
    </cfRule>
  </conditionalFormatting>
  <conditionalFormatting sqref="T2:T201">
    <cfRule type="expression" priority="4" dxfId="1">
      <formula>AND($T2&lt;&gt;"",$T2&lt;0)</formula>
    </cfRule>
  </conditionalFormatting>
  <conditionalFormatting sqref="Q2:Q201">
    <cfRule type="expression" priority="5" dxfId="0">
      <formula>$Q2="Devuelto"</formula>
    </cfRule>
    <cfRule type="expression" priority="6" dxfId="3">
      <formula>$Q2="En préstamo"</formula>
    </cfRule>
  </conditionalFormatting>
  <dataValidations count="7">
    <dataValidation sqref="A2:A201" showDropDown="0" showInputMessage="1" showErrorMessage="1" allowBlank="0" errorTitle="ID duplicado" error="El ID del préstamo debe ser único o quedar vacío." promptTitle="ID único" prompt="Capture un identificador ficticio que no se repita." type="custom" errorStyle="stop">
      <formula1>=OR(A2="",COUNTIF($A$2:$A$201,A2)=1)</formula1>
    </dataValidation>
    <dataValidation sqref="B2:B201" showDropDown="0" showInputMessage="1" showErrorMessage="1" allowBlank="0" errorTitle="Unidad no permitida" error="Seleccione un ID incluido en el catálogo de Unidades." promptTitle="ID de unidad" prompt="Seleccione una unidad del catálogo. Confirme su disponibilidad calculada." type="list" errorStyle="stop">
      <formula1>='Unidades'!$A$2:$A$31</formula1>
    </dataValidation>
    <dataValidation sqref="J2:K201" showDropDown="0" showInputMessage="1" showErrorMessage="1" allowBlank="0" errorTitle="Kilometraje no válido" error="Capture un entero entre 0 y 9999999, o deje la celda vacía." promptTitle="Kilometraje" prompt="Capture el valor entero mostrado por el odómetro." type="whole" errorStyle="stop" operator="between">
      <formula1>0</formula1>
      <formula2>9999999</formula2>
    </dataValidation>
    <dataValidation sqref="L2:M201" showDropDown="0" showInputMessage="1" showErrorMessage="1" allowBlank="0" errorTitle="Nivel no permitido" error="Seleccione uno de los niveles de combustible permitidos." promptTitle="Combustible" prompt="Seleccione 0%, 25%, 50%, 75% o 100%." type="list" errorStyle="stop">
      <formula1>='Parámetros'!$F$2:$F$6</formula1>
    </dataValidation>
    <dataValidation sqref="N2:O201" showDropDown="0" showInputMessage="1" showErrorMessage="1" allowBlank="0" errorTitle="Condición no permitida" error="Seleccione una condición incluida en Parámetros." promptTitle="Condición visual" prompt="Seleccione la condición observada; este control no es un diagnóstico." type="list" errorStyle="stop">
      <formula1>='Parámetros'!$E$2:$E$5</formula1>
    </dataValidation>
    <dataValidation sqref="G2:G201" showDropDown="0" showInputMessage="1" showErrorMessage="1" allowBlank="0" errorTitle="Fecha prevista no válida" error="La fecha prevista debe ser igual o posterior a la salida y respetar el límite indicado." promptTitle="Devolución prevista" prompt="Si ya existe una salida, capture una fecha dentro del máximo de días configurado." type="custom" errorStyle="stop">
      <formula1>=OR(G2="",E2="",AND(G2&gt;=E2,G2&lt;=E2+Parámetros!$B$3))</formula1>
    </dataValidation>
    <dataValidation sqref="H2:H201" showDropDown="0" showInputMessage="1" showErrorMessage="1" allowBlank="0" errorTitle="Fecha real no válida" error="La devolución real no puede ser anterior a la fecha de salida." promptTitle="Devolución real" prompt="Déjela vacía mientras el préstamo permanezca abierto." type="custom" errorStyle="stop">
      <formula1>=OR(H2="",E2="",H2&gt;=E2)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6" customWidth="1" min="4" max="4"/>
    <col width="18" customWidth="1" min="5" max="5"/>
    <col width="22" customWidth="1" min="6" max="6"/>
    <col width="25" customWidth="1" min="7" max="7"/>
  </cols>
  <sheetData>
    <row r="1" ht="36" customHeight="1">
      <c r="A1" s="10" t="inlineStr">
        <is>
          <t>ID unidad</t>
        </is>
      </c>
      <c r="B1" s="10" t="inlineStr">
        <is>
          <t>Tipo descriptivo</t>
        </is>
      </c>
      <c r="C1" s="10" t="inlineStr">
        <is>
          <t>Año</t>
        </is>
      </c>
      <c r="D1" s="10" t="inlineStr">
        <is>
          <t>Color</t>
        </is>
      </c>
      <c r="E1" s="10" t="inlineStr">
        <is>
          <t>Km de referencia</t>
        </is>
      </c>
      <c r="F1" s="10" t="inlineStr">
        <is>
          <t>Situación operativa</t>
        </is>
      </c>
      <c r="G1" s="10" t="inlineStr">
        <is>
          <t>Disponibilidad calculada</t>
        </is>
      </c>
    </row>
    <row r="2">
      <c r="A2" s="11" t="inlineStr">
        <is>
          <t>CORT-01</t>
        </is>
      </c>
      <c r="B2" s="21" t="inlineStr">
        <is>
          <t>Sedán compacto ficticio</t>
        </is>
      </c>
      <c r="C2" s="14" t="n">
        <v>2023</v>
      </c>
      <c r="D2" s="11" t="inlineStr">
        <is>
          <t>Azul</t>
        </is>
      </c>
      <c r="E2" s="14" t="n">
        <v>12620</v>
      </c>
      <c r="F2" s="11" t="inlineStr">
        <is>
          <t>Disponible</t>
        </is>
      </c>
      <c r="G2" s="17">
        <f>IF(A2="","",IF(F2&lt;&gt;"Disponible","No asignar",IF(COUNTIFS(Movimientos!$B$2:$B$201,A2,Movimientos!$Q$2:$Q$201,"En préstamo")&gt;0,"En préstamo","Disponible")))</f>
        <v/>
      </c>
    </row>
    <row r="3">
      <c r="A3" s="11" t="inlineStr">
        <is>
          <t>CORT-02</t>
        </is>
      </c>
      <c r="B3" s="21" t="inlineStr">
        <is>
          <t>Hatchback urbano ficticio</t>
        </is>
      </c>
      <c r="C3" s="14" t="n">
        <v>2022</v>
      </c>
      <c r="D3" s="11" t="inlineStr">
        <is>
          <t>Blanco</t>
        </is>
      </c>
      <c r="E3" s="14" t="n">
        <v>23245</v>
      </c>
      <c r="F3" s="11" t="inlineStr">
        <is>
          <t>Disponible</t>
        </is>
      </c>
      <c r="G3" s="17">
        <f>IF(A3="","",IF(F3&lt;&gt;"Disponible","No asignar",IF(COUNTIFS(Movimientos!$B$2:$B$201,A3,Movimientos!$Q$2:$Q$201,"En préstamo")&gt;0,"En préstamo","Disponible")))</f>
        <v/>
      </c>
    </row>
    <row r="4">
      <c r="A4" s="11" t="inlineStr">
        <is>
          <t>CORT-03</t>
        </is>
      </c>
      <c r="B4" s="21" t="inlineStr">
        <is>
          <t>Sedán mediano ficticio</t>
        </is>
      </c>
      <c r="C4" s="14" t="n">
        <v>2024</v>
      </c>
      <c r="D4" s="11" t="inlineStr">
        <is>
          <t>Gris</t>
        </is>
      </c>
      <c r="E4" s="14" t="n">
        <v>18200</v>
      </c>
      <c r="F4" s="11" t="inlineStr">
        <is>
          <t>Disponible</t>
        </is>
      </c>
      <c r="G4" s="17">
        <f>IF(A4="","",IF(F4&lt;&gt;"Disponible","No asignar",IF(COUNTIFS(Movimientos!$B$2:$B$201,A4,Movimientos!$Q$2:$Q$201,"En préstamo")&gt;0,"En préstamo","Disponible")))</f>
        <v/>
      </c>
    </row>
    <row r="5">
      <c r="A5" s="11" t="inlineStr">
        <is>
          <t>CORT-04</t>
        </is>
      </c>
      <c r="B5" s="21" t="inlineStr">
        <is>
          <t>SUV compacta ficticia</t>
        </is>
      </c>
      <c r="C5" s="14" t="n">
        <v>2021</v>
      </c>
      <c r="D5" s="11" t="inlineStr">
        <is>
          <t>Rojo</t>
        </is>
      </c>
      <c r="E5" s="14" t="n">
        <v>30700</v>
      </c>
      <c r="F5" s="11" t="inlineStr">
        <is>
          <t>Mantenimiento</t>
        </is>
      </c>
      <c r="G5" s="17">
        <f>IF(A5="","",IF(F5&lt;&gt;"Disponible","No asignar",IF(COUNTIFS(Movimientos!$B$2:$B$201,A5,Movimientos!$Q$2:$Q$201,"En préstamo")&gt;0,"En préstamo","Disponible")))</f>
        <v/>
      </c>
    </row>
    <row r="6">
      <c r="A6" s="11" t="inlineStr">
        <is>
          <t>CORT-05</t>
        </is>
      </c>
      <c r="B6" s="21" t="inlineStr">
        <is>
          <t>Hatchback compacto ficticio</t>
        </is>
      </c>
      <c r="C6" s="14" t="n">
        <v>2025</v>
      </c>
      <c r="D6" s="11" t="inlineStr">
        <is>
          <t>Plata</t>
        </is>
      </c>
      <c r="E6" s="14" t="n">
        <v>9400</v>
      </c>
      <c r="F6" s="11" t="inlineStr">
        <is>
          <t>Disponible</t>
        </is>
      </c>
      <c r="G6" s="17">
        <f>IF(A6="","",IF(F6&lt;&gt;"Disponible","No asignar",IF(COUNTIFS(Movimientos!$B$2:$B$201,A6,Movimientos!$Q$2:$Q$201,"En préstamo")&gt;0,"En préstamo","Disponible")))</f>
        <v/>
      </c>
    </row>
    <row r="7">
      <c r="A7" s="11" t="inlineStr">
        <is>
          <t>CORT-06</t>
        </is>
      </c>
      <c r="B7" s="21" t="inlineStr">
        <is>
          <t>Sedán utilitario ficticio</t>
        </is>
      </c>
      <c r="C7" s="14" t="n">
        <v>2020</v>
      </c>
      <c r="D7" s="11" t="inlineStr">
        <is>
          <t>Negro</t>
        </is>
      </c>
      <c r="E7" s="14" t="n">
        <v>15090</v>
      </c>
      <c r="F7" s="11" t="inlineStr">
        <is>
          <t>Fuera de servicio</t>
        </is>
      </c>
      <c r="G7" s="17">
        <f>IF(A7="","",IF(F7&lt;&gt;"Disponible","No asignar",IF(COUNTIFS(Movimientos!$B$2:$B$201,A7,Movimientos!$Q$2:$Q$201,"En préstamo")&gt;0,"En préstamo","Disponible")))</f>
        <v/>
      </c>
    </row>
    <row r="8">
      <c r="A8" s="11" t="inlineStr">
        <is>
          <t>CORT-07</t>
        </is>
      </c>
      <c r="B8" s="21" t="inlineStr">
        <is>
          <t>SUV urbana ficticia</t>
        </is>
      </c>
      <c r="C8" s="14" t="n">
        <v>2024</v>
      </c>
      <c r="D8" s="11" t="inlineStr">
        <is>
          <t>Arena</t>
        </is>
      </c>
      <c r="E8" s="14" t="n">
        <v>7600</v>
      </c>
      <c r="F8" s="11" t="inlineStr">
        <is>
          <t>Disponible</t>
        </is>
      </c>
      <c r="G8" s="17">
        <f>IF(A8="","",IF(F8&lt;&gt;"Disponible","No asignar",IF(COUNTIFS(Movimientos!$B$2:$B$201,A8,Movimientos!$Q$2:$Q$201,"En préstamo")&gt;0,"En préstamo","Disponible")))</f>
        <v/>
      </c>
    </row>
    <row r="9">
      <c r="A9" s="11" t="inlineStr">
        <is>
          <t>CORT-08</t>
        </is>
      </c>
      <c r="B9" s="21" t="inlineStr">
        <is>
          <t>Van compacta ficticia</t>
        </is>
      </c>
      <c r="C9" s="14" t="n">
        <v>2022</v>
      </c>
      <c r="D9" s="11" t="inlineStr">
        <is>
          <t>Blanco</t>
        </is>
      </c>
      <c r="E9" s="14" t="n">
        <v>28450</v>
      </c>
      <c r="F9" s="11" t="inlineStr">
        <is>
          <t>Mantenimiento</t>
        </is>
      </c>
      <c r="G9" s="17">
        <f>IF(A9="","",IF(F9&lt;&gt;"Disponible","No asignar",IF(COUNTIFS(Movimientos!$B$2:$B$201,A9,Movimientos!$Q$2:$Q$201,"En préstamo")&gt;0,"En préstamo","Disponible")))</f>
        <v/>
      </c>
    </row>
    <row r="10">
      <c r="A10" s="11" t="inlineStr">
        <is>
          <t>CORT-09</t>
        </is>
      </c>
      <c r="B10" s="21" t="inlineStr">
        <is>
          <t>Sedán compacto ficticio</t>
        </is>
      </c>
      <c r="C10" s="14" t="n">
        <v>2025</v>
      </c>
      <c r="D10" s="11" t="inlineStr">
        <is>
          <t>Verde</t>
        </is>
      </c>
      <c r="E10" s="14" t="n">
        <v>5100</v>
      </c>
      <c r="F10" s="11" t="inlineStr">
        <is>
          <t>Disponible</t>
        </is>
      </c>
      <c r="G10" s="17">
        <f>IF(A10="","",IF(F10&lt;&gt;"Disponible","No asignar",IF(COUNTIFS(Movimientos!$B$2:$B$201,A10,Movimientos!$Q$2:$Q$201,"En préstamo")&gt;0,"En préstamo","Disponible")))</f>
        <v/>
      </c>
    </row>
    <row r="11">
      <c r="A11" s="11" t="inlineStr">
        <is>
          <t>CORT-10</t>
        </is>
      </c>
      <c r="B11" s="21" t="inlineStr">
        <is>
          <t>Hatchback urbano ficticio</t>
        </is>
      </c>
      <c r="C11" s="14" t="n">
        <v>2023</v>
      </c>
      <c r="D11" s="11" t="inlineStr">
        <is>
          <t>Azul</t>
        </is>
      </c>
      <c r="E11" s="14" t="n">
        <v>11800</v>
      </c>
      <c r="F11" s="11" t="inlineStr">
        <is>
          <t>Disponible</t>
        </is>
      </c>
      <c r="G11" s="17">
        <f>IF(A11="","",IF(F11&lt;&gt;"Disponible","No asignar",IF(COUNTIFS(Movimientos!$B$2:$B$201,A11,Movimientos!$Q$2:$Q$201,"En préstamo")&gt;0,"En préstamo","Disponible")))</f>
        <v/>
      </c>
    </row>
    <row r="12">
      <c r="A12" s="11" t="n"/>
      <c r="B12" s="21" t="n"/>
      <c r="C12" s="14" t="n"/>
      <c r="D12" s="11" t="n"/>
      <c r="E12" s="14" t="n"/>
      <c r="F12" s="11" t="n"/>
      <c r="G12" s="17">
        <f>IF(A12="","",IF(F12&lt;&gt;"Disponible","No asignar",IF(COUNTIFS(Movimientos!$B$2:$B$201,A12,Movimientos!$Q$2:$Q$201,"En préstamo")&gt;0,"En préstamo","Disponible")))</f>
        <v/>
      </c>
    </row>
    <row r="13">
      <c r="A13" s="11" t="n"/>
      <c r="B13" s="21" t="n"/>
      <c r="C13" s="14" t="n"/>
      <c r="D13" s="11" t="n"/>
      <c r="E13" s="14" t="n"/>
      <c r="F13" s="11" t="n"/>
      <c r="G13" s="17">
        <f>IF(A13="","",IF(F13&lt;&gt;"Disponible","No asignar",IF(COUNTIFS(Movimientos!$B$2:$B$201,A13,Movimientos!$Q$2:$Q$201,"En préstamo")&gt;0,"En préstamo","Disponible")))</f>
        <v/>
      </c>
    </row>
    <row r="14">
      <c r="A14" s="11" t="n"/>
      <c r="B14" s="21" t="n"/>
      <c r="C14" s="14" t="n"/>
      <c r="D14" s="11" t="n"/>
      <c r="E14" s="14" t="n"/>
      <c r="F14" s="11" t="n"/>
      <c r="G14" s="17">
        <f>IF(A14="","",IF(F14&lt;&gt;"Disponible","No asignar",IF(COUNTIFS(Movimientos!$B$2:$B$201,A14,Movimientos!$Q$2:$Q$201,"En préstamo")&gt;0,"En préstamo","Disponible")))</f>
        <v/>
      </c>
    </row>
    <row r="15">
      <c r="A15" s="11" t="n"/>
      <c r="B15" s="21" t="n"/>
      <c r="C15" s="14" t="n"/>
      <c r="D15" s="11" t="n"/>
      <c r="E15" s="14" t="n"/>
      <c r="F15" s="11" t="n"/>
      <c r="G15" s="17">
        <f>IF(A15="","",IF(F15&lt;&gt;"Disponible","No asignar",IF(COUNTIFS(Movimientos!$B$2:$B$201,A15,Movimientos!$Q$2:$Q$201,"En préstamo")&gt;0,"En préstamo","Disponible")))</f>
        <v/>
      </c>
    </row>
    <row r="16">
      <c r="A16" s="11" t="n"/>
      <c r="B16" s="21" t="n"/>
      <c r="C16" s="14" t="n"/>
      <c r="D16" s="11" t="n"/>
      <c r="E16" s="14" t="n"/>
      <c r="F16" s="11" t="n"/>
      <c r="G16" s="17">
        <f>IF(A16="","",IF(F16&lt;&gt;"Disponible","No asignar",IF(COUNTIFS(Movimientos!$B$2:$B$201,A16,Movimientos!$Q$2:$Q$201,"En préstamo")&gt;0,"En préstamo","Disponible")))</f>
        <v/>
      </c>
    </row>
    <row r="17">
      <c r="A17" s="11" t="n"/>
      <c r="B17" s="21" t="n"/>
      <c r="C17" s="14" t="n"/>
      <c r="D17" s="11" t="n"/>
      <c r="E17" s="14" t="n"/>
      <c r="F17" s="11" t="n"/>
      <c r="G17" s="17">
        <f>IF(A17="","",IF(F17&lt;&gt;"Disponible","No asignar",IF(COUNTIFS(Movimientos!$B$2:$B$201,A17,Movimientos!$Q$2:$Q$201,"En préstamo")&gt;0,"En préstamo","Disponible")))</f>
        <v/>
      </c>
    </row>
    <row r="18">
      <c r="A18" s="11" t="n"/>
      <c r="B18" s="21" t="n"/>
      <c r="C18" s="14" t="n"/>
      <c r="D18" s="11" t="n"/>
      <c r="E18" s="14" t="n"/>
      <c r="F18" s="11" t="n"/>
      <c r="G18" s="17">
        <f>IF(A18="","",IF(F18&lt;&gt;"Disponible","No asignar",IF(COUNTIFS(Movimientos!$B$2:$B$201,A18,Movimientos!$Q$2:$Q$201,"En préstamo")&gt;0,"En préstamo","Disponible")))</f>
        <v/>
      </c>
    </row>
    <row r="19">
      <c r="A19" s="11" t="n"/>
      <c r="B19" s="21" t="n"/>
      <c r="C19" s="14" t="n"/>
      <c r="D19" s="11" t="n"/>
      <c r="E19" s="14" t="n"/>
      <c r="F19" s="11" t="n"/>
      <c r="G19" s="17">
        <f>IF(A19="","",IF(F19&lt;&gt;"Disponible","No asignar",IF(COUNTIFS(Movimientos!$B$2:$B$201,A19,Movimientos!$Q$2:$Q$201,"En préstamo")&gt;0,"En préstamo","Disponible")))</f>
        <v/>
      </c>
    </row>
    <row r="20">
      <c r="A20" s="11" t="n"/>
      <c r="B20" s="21" t="n"/>
      <c r="C20" s="14" t="n"/>
      <c r="D20" s="11" t="n"/>
      <c r="E20" s="14" t="n"/>
      <c r="F20" s="11" t="n"/>
      <c r="G20" s="17">
        <f>IF(A20="","",IF(F20&lt;&gt;"Disponible","No asignar",IF(COUNTIFS(Movimientos!$B$2:$B$201,A20,Movimientos!$Q$2:$Q$201,"En préstamo")&gt;0,"En préstamo","Disponible")))</f>
        <v/>
      </c>
    </row>
    <row r="21">
      <c r="A21" s="11" t="n"/>
      <c r="B21" s="21" t="n"/>
      <c r="C21" s="14" t="n"/>
      <c r="D21" s="11" t="n"/>
      <c r="E21" s="14" t="n"/>
      <c r="F21" s="11" t="n"/>
      <c r="G21" s="17">
        <f>IF(A21="","",IF(F21&lt;&gt;"Disponible","No asignar",IF(COUNTIFS(Movimientos!$B$2:$B$201,A21,Movimientos!$Q$2:$Q$201,"En préstamo")&gt;0,"En préstamo","Disponible")))</f>
        <v/>
      </c>
    </row>
    <row r="22">
      <c r="A22" s="11" t="n"/>
      <c r="B22" s="21" t="n"/>
      <c r="C22" s="14" t="n"/>
      <c r="D22" s="11" t="n"/>
      <c r="E22" s="14" t="n"/>
      <c r="F22" s="11" t="n"/>
      <c r="G22" s="17">
        <f>IF(A22="","",IF(F22&lt;&gt;"Disponible","No asignar",IF(COUNTIFS(Movimientos!$B$2:$B$201,A22,Movimientos!$Q$2:$Q$201,"En préstamo")&gt;0,"En préstamo","Disponible")))</f>
        <v/>
      </c>
    </row>
    <row r="23">
      <c r="A23" s="11" t="n"/>
      <c r="B23" s="21" t="n"/>
      <c r="C23" s="14" t="n"/>
      <c r="D23" s="11" t="n"/>
      <c r="E23" s="14" t="n"/>
      <c r="F23" s="11" t="n"/>
      <c r="G23" s="17">
        <f>IF(A23="","",IF(F23&lt;&gt;"Disponible","No asignar",IF(COUNTIFS(Movimientos!$B$2:$B$201,A23,Movimientos!$Q$2:$Q$201,"En préstamo")&gt;0,"En préstamo","Disponible")))</f>
        <v/>
      </c>
    </row>
    <row r="24">
      <c r="A24" s="11" t="n"/>
      <c r="B24" s="21" t="n"/>
      <c r="C24" s="14" t="n"/>
      <c r="D24" s="11" t="n"/>
      <c r="E24" s="14" t="n"/>
      <c r="F24" s="11" t="n"/>
      <c r="G24" s="17">
        <f>IF(A24="","",IF(F24&lt;&gt;"Disponible","No asignar",IF(COUNTIFS(Movimientos!$B$2:$B$201,A24,Movimientos!$Q$2:$Q$201,"En préstamo")&gt;0,"En préstamo","Disponible")))</f>
        <v/>
      </c>
    </row>
    <row r="25">
      <c r="A25" s="11" t="n"/>
      <c r="B25" s="21" t="n"/>
      <c r="C25" s="14" t="n"/>
      <c r="D25" s="11" t="n"/>
      <c r="E25" s="14" t="n"/>
      <c r="F25" s="11" t="n"/>
      <c r="G25" s="17">
        <f>IF(A25="","",IF(F25&lt;&gt;"Disponible","No asignar",IF(COUNTIFS(Movimientos!$B$2:$B$201,A25,Movimientos!$Q$2:$Q$201,"En préstamo")&gt;0,"En préstamo","Disponible")))</f>
        <v/>
      </c>
    </row>
    <row r="26">
      <c r="A26" s="11" t="n"/>
      <c r="B26" s="21" t="n"/>
      <c r="C26" s="14" t="n"/>
      <c r="D26" s="11" t="n"/>
      <c r="E26" s="14" t="n"/>
      <c r="F26" s="11" t="n"/>
      <c r="G26" s="17">
        <f>IF(A26="","",IF(F26&lt;&gt;"Disponible","No asignar",IF(COUNTIFS(Movimientos!$B$2:$B$201,A26,Movimientos!$Q$2:$Q$201,"En préstamo")&gt;0,"En préstamo","Disponible")))</f>
        <v/>
      </c>
    </row>
    <row r="27">
      <c r="A27" s="11" t="n"/>
      <c r="B27" s="21" t="n"/>
      <c r="C27" s="14" t="n"/>
      <c r="D27" s="11" t="n"/>
      <c r="E27" s="14" t="n"/>
      <c r="F27" s="11" t="n"/>
      <c r="G27" s="17">
        <f>IF(A27="","",IF(F27&lt;&gt;"Disponible","No asignar",IF(COUNTIFS(Movimientos!$B$2:$B$201,A27,Movimientos!$Q$2:$Q$201,"En préstamo")&gt;0,"En préstamo","Disponible")))</f>
        <v/>
      </c>
    </row>
    <row r="28">
      <c r="A28" s="11" t="n"/>
      <c r="B28" s="21" t="n"/>
      <c r="C28" s="14" t="n"/>
      <c r="D28" s="11" t="n"/>
      <c r="E28" s="14" t="n"/>
      <c r="F28" s="11" t="n"/>
      <c r="G28" s="17">
        <f>IF(A28="","",IF(F28&lt;&gt;"Disponible","No asignar",IF(COUNTIFS(Movimientos!$B$2:$B$201,A28,Movimientos!$Q$2:$Q$201,"En préstamo")&gt;0,"En préstamo","Disponible")))</f>
        <v/>
      </c>
    </row>
    <row r="29">
      <c r="A29" s="11" t="n"/>
      <c r="B29" s="21" t="n"/>
      <c r="C29" s="14" t="n"/>
      <c r="D29" s="11" t="n"/>
      <c r="E29" s="14" t="n"/>
      <c r="F29" s="11" t="n"/>
      <c r="G29" s="17">
        <f>IF(A29="","",IF(F29&lt;&gt;"Disponible","No asignar",IF(COUNTIFS(Movimientos!$B$2:$B$201,A29,Movimientos!$Q$2:$Q$201,"En préstamo")&gt;0,"En préstamo","Disponible")))</f>
        <v/>
      </c>
    </row>
    <row r="30">
      <c r="A30" s="11" t="n"/>
      <c r="B30" s="21" t="n"/>
      <c r="C30" s="14" t="n"/>
      <c r="D30" s="11" t="n"/>
      <c r="E30" s="14" t="n"/>
      <c r="F30" s="11" t="n"/>
      <c r="G30" s="17">
        <f>IF(A30="","",IF(F30&lt;&gt;"Disponible","No asignar",IF(COUNTIFS(Movimientos!$B$2:$B$201,A30,Movimientos!$Q$2:$Q$201,"En préstamo")&gt;0,"En préstamo","Disponible")))</f>
        <v/>
      </c>
    </row>
    <row r="31">
      <c r="A31" s="11" t="n"/>
      <c r="B31" s="21" t="n"/>
      <c r="C31" s="14" t="n"/>
      <c r="D31" s="11" t="n"/>
      <c r="E31" s="14" t="n"/>
      <c r="F31" s="11" t="n"/>
      <c r="G31" s="17">
        <f>IF(A31="","",IF(F31&lt;&gt;"Disponible","No asignar",IF(COUNTIFS(Movimientos!$B$2:$B$201,A31,Movimientos!$Q$2:$Q$201,"En préstamo")&gt;0,"En préstamo","Disponible")))</f>
        <v/>
      </c>
    </row>
  </sheetData>
  <conditionalFormatting sqref="G2:G31">
    <cfRule type="expression" priority="1" dxfId="0">
      <formula>$G2="Disponible"</formula>
    </cfRule>
    <cfRule type="expression" priority="2" dxfId="3">
      <formula>$G2="En préstamo"</formula>
    </cfRule>
    <cfRule type="expression" priority="3" dxfId="1">
      <formula>$G2="No asignar"</formula>
    </cfRule>
  </conditionalFormatting>
  <dataValidations count="3">
    <dataValidation sqref="A2:A31" showDropDown="0" showInputMessage="1" showErrorMessage="1" allowBlank="0" errorTitle="ID duplicado" error="El ID de unidad debe ser único o quedar vacío." promptTitle="ID de unidad" prompt="Capture un identificador ficticio que no se repita." type="custom" errorStyle="stop">
      <formula1>=OR(A2="",COUNTIF($A$2:$A$31,A2)=1)</formula1>
    </dataValidation>
    <dataValidation sqref="E2:E31" showDropDown="0" showInputMessage="1" showErrorMessage="1" allowBlank="0" errorTitle="Kilometraje no válido" error="Capture un entero entre 0 y 9999999." promptTitle="Km de referencia" prompt="Capture la última referencia manual guardada." type="whole" errorStyle="stop" operator="between">
      <formula1>0</formula1>
      <formula2>9999999</formula2>
    </dataValidation>
    <dataValidation sqref="F2:F31" showDropDown="0" showInputMessage="1" showErrorMessage="1" allowBlank="0" errorTitle="Situación no permitida" error="Seleccione una situación incluida en Parámetros." promptTitle="Situación operativa" prompt="Seleccione Disponible, Mantenimiento o Fuera de servicio." type="list" errorStyle="stop">
      <formula1>='Parámetros'!$D$2:$D$6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57" customWidth="1" min="3" max="3"/>
    <col width="25" customWidth="1" min="4" max="4"/>
    <col width="27" customWidth="1" min="5" max="5"/>
    <col width="24" customWidth="1" min="6" max="6"/>
  </cols>
  <sheetData>
    <row r="1" ht="36" customHeight="1">
      <c r="A1" s="10" t="inlineStr">
        <is>
          <t>Parámetro</t>
        </is>
      </c>
      <c r="B1" s="10" t="inlineStr">
        <is>
          <t>Valor</t>
        </is>
      </c>
      <c r="C1" s="10" t="inlineStr">
        <is>
          <t>Notas de captura</t>
        </is>
      </c>
      <c r="D1" s="10" t="inlineStr">
        <is>
          <t>Situaciones permitidas</t>
        </is>
      </c>
      <c r="E1" s="10" t="inlineStr">
        <is>
          <t>Condiciones permitidas</t>
        </is>
      </c>
      <c r="F1" s="10" t="inlineStr">
        <is>
          <t>Combustible permitido</t>
        </is>
      </c>
    </row>
    <row r="2">
      <c r="A2" s="22" t="inlineStr">
        <is>
          <t>Fecha de control</t>
        </is>
      </c>
      <c r="B2" s="33" t="n">
        <v>46274</v>
      </c>
      <c r="C2" s="22" t="inlineStr">
        <is>
          <t>Editable. Actualícela cada vez que se revise el archivo.</t>
        </is>
      </c>
      <c r="D2" s="22" t="inlineStr">
        <is>
          <t>Disponible</t>
        </is>
      </c>
      <c r="E2" s="22" t="inlineStr">
        <is>
          <t>Sin daño visible</t>
        </is>
      </c>
      <c r="F2" s="24" t="n">
        <v>0</v>
      </c>
    </row>
    <row r="3">
      <c r="A3" s="25" t="inlineStr">
        <is>
          <t>Máximo de días por préstamo</t>
        </is>
      </c>
      <c r="B3" s="26" t="n">
        <v>7</v>
      </c>
      <c r="C3" s="25" t="inlineStr">
        <is>
          <t>Supuesto operativo modificable; no constituye una regla contractual.</t>
        </is>
      </c>
      <c r="D3" s="25" t="inlineStr">
        <is>
          <t>Mantenimiento</t>
        </is>
      </c>
      <c r="E3" s="25" t="inlineStr">
        <is>
          <t>Rayón registrado</t>
        </is>
      </c>
      <c r="F3" s="27" t="n">
        <v>0.25</v>
      </c>
    </row>
    <row r="4">
      <c r="A4" s="22" t="inlineStr">
        <is>
          <t>Km esperados por préstamo</t>
        </is>
      </c>
      <c r="B4" s="26" t="n">
        <v>500</v>
      </c>
      <c r="C4" s="22" t="inlineStr">
        <is>
          <t>Límite interno modificable para resaltar recorridos altos.</t>
        </is>
      </c>
      <c r="D4" s="22" t="inlineStr">
        <is>
          <t>Fuera de servicio</t>
        </is>
      </c>
      <c r="E4" s="22" t="inlineStr">
        <is>
          <t>Golpe registrado</t>
        </is>
      </c>
      <c r="F4" s="24" t="n">
        <v>0.5</v>
      </c>
    </row>
    <row r="5">
      <c r="A5" s="25" t="n"/>
      <c r="B5" s="25" t="n"/>
      <c r="C5" s="25" t="n"/>
      <c r="D5" s="25" t="n"/>
      <c r="E5" s="25" t="inlineStr">
        <is>
          <t>Suciedad interior</t>
        </is>
      </c>
      <c r="F5" s="27" t="n">
        <v>0.75</v>
      </c>
    </row>
    <row r="6">
      <c r="A6" s="22" t="n"/>
      <c r="B6" s="22" t="n"/>
      <c r="C6" s="22" t="n"/>
      <c r="D6" s="22" t="n"/>
      <c r="E6" s="22" t="n"/>
      <c r="F6" s="24" t="n">
        <v>1</v>
      </c>
    </row>
    <row r="7"/>
    <row r="8" ht="56" customHeight="1">
      <c r="A8" s="2" t="inlineStr">
        <is>
          <t>Alcance</t>
        </is>
      </c>
      <c r="B8" s="4" t="inlineStr">
        <is>
          <t>Control interno manual basado en la última captura guardada. No sustituye órdenes de servicio, contratos, inventarios contables, diagnósticos ni documentos oficiales.</t>
        </is>
      </c>
    </row>
  </sheetData>
  <dataValidations count="3">
    <dataValidation sqref="B2" showDropDown="0" showInputMessage="1" showErrorMessage="1" allowBlank="0" errorTitle="Fecha no válida" error="Capture una fecha entre 01/01/2020 y 31/12/2100." promptTitle="Fecha de control" prompt="Actualice esta fecha cuando revise el archivo." type="date" errorStyle="stop" operator="between">
      <formula1>DATE(2020,1,1)</formula1>
      <formula2>DATE(2100,12,31)</formula2>
    </dataValidation>
    <dataValidation sqref="B3" showDropDown="0" showInputMessage="1" showErrorMessage="1" allowBlank="0" errorTitle="Límite no válido" error="Capture un número entero entre 1 y 60." promptTitle="Máximo de días" prompt="Ajuste el supuesto operativo interno cuando sea necesario." type="whole" errorStyle="stop" operator="between">
      <formula1>1</formula1>
      <formula2>60</formula2>
    </dataValidation>
    <dataValidation sqref="B4" showDropDown="0" showInputMessage="1" showErrorMessage="1" allowBlank="0" errorTitle="Límite no válido" error="Capture un entero entre 0 y 9999999." promptTitle="Km esperados" prompt="Ajuste el límite interno utilizado para resaltar kilometraje alto." type="whole" errorStyle="stop" operator="between">
      <formula1>0</formula1>
      <formula2>9999999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Horizonte</dc:creator>
  <dc:title xmlns:dc="http://purl.org/dc/elements/1.1/">Control de vehículos de cortesía</dc:title>
  <dc:description xmlns:dc="http://purl.org/dc/elements/1.1/">Libro ficticio para captura manual de préstamos y devoluciones de vehículos de cortesía.</dc:description>
  <dc:subject xmlns:dc="http://purl.org/dc/elements/1.1/">Control interno manual de unidades de cortesía</dc:subject>
  <dcterms:created xmlns:dcterms="http://purl.org/dc/terms/" xmlns:xsi="http://www.w3.org/2001/XMLSchema-instance" xsi:type="dcterms:W3CDTF">2026-09-09T20:21:56Z</dcterms:created>
  <dcterms:modified xmlns:dcterms="http://purl.org/dc/terms/" xmlns:xsi="http://www.w3.org/2001/XMLSchema-instance" xsi:type="dcterms:W3CDTF">2026-09-09T20:21:58+00:00Z</dcterms:modified>
</cp:coreProperties>
</file>