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arantías" sheetId="2" state="visible" r:id="rId2"/>
    <sheet xmlns:r="http://schemas.openxmlformats.org/officeDocument/2006/relationships" name="Seguimiento" sheetId="3" state="visible" r:id="rId3"/>
    <sheet xmlns:r="http://schemas.openxmlformats.org/officeDocument/2006/relationships" name="Catálogos y parámetros" sheetId="4" state="visible" r:id="rId4"/>
  </sheets>
  <definedNames>
    <definedName name="_xlnm._FilterDatabase" localSheetId="0" hidden="1">'Resumen'!$A$1:$B$9</definedName>
    <definedName name="_xlnm._FilterDatabase" localSheetId="1" hidden="1">'Garantías'!$A$1:$X$201</definedName>
    <definedName name="_xlnm._FilterDatabase" localSheetId="2" hidden="1">'Seguimiento'!$A$1:$I$301</definedName>
    <definedName name="_xlnm._FilterDatabase" localSheetId="3" hidden="1">'Catálogos y parámetros'!$A$1:$G$11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43447"/>
      <sz val="10"/>
    </font>
    <font>
      <name val="Aptos"/>
      <i val="1"/>
      <color rgb="005A6570"/>
      <sz val="9"/>
    </font>
    <font>
      <name val="Aptos Display"/>
      <b val="1"/>
      <color rgb="00FFFFFF"/>
      <sz val="12"/>
    </font>
    <font>
      <name val="Aptos"/>
      <b val="1"/>
      <color rgb="000E7C86"/>
      <sz val="11"/>
    </font>
    <font>
      <name val="Aptos"/>
      <b val="1"/>
      <color rgb="00BD3A24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BD3A24"/>
        <sz val="10"/>
      </font>
      <fill>
        <patternFill patternType="solid">
          <fgColor rgb="00F4CCCC"/>
        </patternFill>
      </fill>
    </dxf>
    <dxf>
      <font>
        <name val="Aptos"/>
        <b val="1"/>
        <color rgb="00BD3A24"/>
        <sz val="10"/>
      </font>
      <fill>
        <patternFill patternType="solid">
          <fgColor rgb="00FFF0AE"/>
        </patternFill>
      </fill>
    </dxf>
    <dxf>
      <font>
        <name val="Aptos"/>
        <color rgb="00243447"/>
        <sz val="10"/>
      </font>
      <fill>
        <patternFill patternType="solid">
          <fgColor rgb="00D9DD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Garantías por estatus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'Resumen'!I1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'Resumen'!$H$2:$H$8</f>
            </numRef>
          </cat>
          <val>
            <numRef>
              <f>'Resumen'!$I$2:$I$8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59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3" customWidth="1" min="3" max="3"/>
    <col width="25" customWidth="1" min="4" max="4"/>
    <col width="13" customWidth="1" min="5" max="5"/>
    <col width="3" customWidth="1" min="6" max="6"/>
    <col width="3" customWidth="1" min="7" max="7"/>
    <col width="24" customWidth="1" min="8" max="8"/>
    <col width="16" customWidth="1" min="9" max="9"/>
    <col width="3" customWidth="1" min="10" max="10"/>
  </cols>
  <sheetData>
    <row r="1" ht="36" customHeight="1">
      <c r="A1" s="1" t="inlineStr">
        <is>
          <t>Control de garantías de reparación</t>
        </is>
      </c>
      <c r="B1" s="1" t="inlineStr">
        <is>
          <t>Resultado</t>
        </is>
      </c>
      <c r="D1" s="2" t="inlineStr">
        <is>
          <t>Estatus de atención</t>
        </is>
      </c>
      <c r="E1" s="2" t="inlineStr">
        <is>
          <t>Casos</t>
        </is>
      </c>
      <c r="H1" s="2" t="inlineStr">
        <is>
          <t>Estatus con casos</t>
        </is>
      </c>
      <c r="I1" s="2" t="inlineStr">
        <is>
          <t>Conteo gráfico</t>
        </is>
      </c>
    </row>
    <row r="2">
      <c r="A2" s="3" t="inlineStr">
        <is>
          <t>Fecha de corte</t>
        </is>
      </c>
      <c r="B2" s="27">
        <f>'Catálogos y parámetros'!$B$2</f>
        <v/>
      </c>
      <c r="D2" s="3" t="inlineStr">
        <is>
          <t>Sin reporte</t>
        </is>
      </c>
      <c r="E2" s="5">
        <f>COUNTIF(Garantías!$N$2:$N$201,D2)</f>
        <v/>
      </c>
      <c r="H2" s="3">
        <f>IFERROR(INDEX($D$2:$D$8,AGGREGATE(15,6,(ROW($D$2:$D$8)-ROW($D$2)+1)/($E$2:$E$8&gt;0),ROWS($H$2:H2))),"")</f>
        <v/>
      </c>
      <c r="I2" s="5">
        <f>IFERROR(IF(H2="","",COUNTIF(Garantías!$N$2:$N$201,H2)),"")</f>
        <v/>
      </c>
    </row>
    <row r="3">
      <c r="A3" s="6" t="inlineStr">
        <is>
          <t>Total de garantías</t>
        </is>
      </c>
      <c r="B3" s="7">
        <f>COUNTIF(Garantías!$A$2:$A$201,"&lt;&gt;")</f>
        <v/>
      </c>
      <c r="D3" s="6" t="inlineStr">
        <is>
          <t>Reportada</t>
        </is>
      </c>
      <c r="E3" s="8">
        <f>COUNTIF(Garantías!$N$2:$N$201,D3)</f>
        <v/>
      </c>
      <c r="H3" s="6">
        <f>IFERROR(INDEX($D$2:$D$8,AGGREGATE(15,6,(ROW($D$2:$D$8)-ROW($D$2)+1)/($E$2:$E$8&gt;0),ROWS($H$2:H3))),"")</f>
        <v/>
      </c>
      <c r="I3" s="8">
        <f>IFERROR(IF(H3="","",COUNTIF(Garantías!$N$2:$N$201,H3)),"")</f>
        <v/>
      </c>
    </row>
    <row r="4">
      <c r="A4" s="3" t="inlineStr">
        <is>
          <t>Prioridad crítica</t>
        </is>
      </c>
      <c r="B4" s="9">
        <f>COUNTIF(Garantías!$U$2:$U$201,"Crítica")</f>
        <v/>
      </c>
      <c r="D4" s="3" t="inlineStr">
        <is>
          <t>En revisión</t>
        </is>
      </c>
      <c r="E4" s="5">
        <f>COUNTIF(Garantías!$N$2:$N$201,D4)</f>
        <v/>
      </c>
      <c r="H4" s="3">
        <f>IFERROR(INDEX($D$2:$D$8,AGGREGATE(15,6,(ROW($D$2:$D$8)-ROW($D$2)+1)/($E$2:$E$8&gt;0),ROWS($H$2:H4))),"")</f>
        <v/>
      </c>
      <c r="I4" s="5">
        <f>IFERROR(IF(H4="","",COUNTIF(Garantías!$N$2:$N$201,H4)),"")</f>
        <v/>
      </c>
    </row>
    <row r="5">
      <c r="A5" s="6" t="inlineStr">
        <is>
          <t>Prioridad alta</t>
        </is>
      </c>
      <c r="B5" s="7">
        <f>COUNTIF(Garantías!$U$2:$U$201,"Alta")</f>
        <v/>
      </c>
      <c r="D5" s="6" t="inlineStr">
        <is>
          <t>Autorizada</t>
        </is>
      </c>
      <c r="E5" s="8">
        <f>COUNTIF(Garantías!$N$2:$N$201,D5)</f>
        <v/>
      </c>
      <c r="H5" s="6">
        <f>IFERROR(INDEX($D$2:$D$8,AGGREGATE(15,6,(ROW($D$2:$D$8)-ROW($D$2)+1)/($E$2:$E$8&gt;0),ROWS($H$2:H5))),"")</f>
        <v/>
      </c>
      <c r="I5" s="8">
        <f>IFERROR(IF(H5="","",COUNTIF(Garantías!$N$2:$N$201,H5)),"")</f>
        <v/>
      </c>
    </row>
    <row r="6">
      <c r="A6" s="3" t="inlineStr">
        <is>
          <t>Prioridad vigilar</t>
        </is>
      </c>
      <c r="B6" s="9">
        <f>COUNTIF(Garantías!$U$2:$U$201,"Vigilar")</f>
        <v/>
      </c>
      <c r="D6" s="3" t="inlineStr">
        <is>
          <t>No procedente</t>
        </is>
      </c>
      <c r="E6" s="5">
        <f>COUNTIF(Garantías!$N$2:$N$201,D6)</f>
        <v/>
      </c>
      <c r="H6" s="3">
        <f>IFERROR(INDEX($D$2:$D$8,AGGREGATE(15,6,(ROW($D$2:$D$8)-ROW($D$2)+1)/($E$2:$E$8&gt;0),ROWS($H$2:H6))),"")</f>
        <v/>
      </c>
      <c r="I6" s="5">
        <f>IFERROR(IF(H6="","",COUNTIF(Garantías!$N$2:$N$201,H6)),"")</f>
        <v/>
      </c>
    </row>
    <row r="7">
      <c r="A7" s="6" t="inlineStr">
        <is>
          <t>Prioridad normal</t>
        </is>
      </c>
      <c r="B7" s="7">
        <f>COUNTIF(Garantías!$U$2:$U$201,"Normal")</f>
        <v/>
      </c>
      <c r="D7" s="6" t="inlineStr">
        <is>
          <t>Atendida</t>
        </is>
      </c>
      <c r="E7" s="8">
        <f>COUNTIF(Garantías!$N$2:$N$201,D7)</f>
        <v/>
      </c>
      <c r="H7" s="6">
        <f>IFERROR(INDEX($D$2:$D$8,AGGREGATE(15,6,(ROW($D$2:$D$8)-ROW($D$2)+1)/($E$2:$E$8&gt;0),ROWS($H$2:H7))),"")</f>
        <v/>
      </c>
      <c r="I7" s="8">
        <f>IFERROR(IF(H7="","",COUNTIF(Garantías!$N$2:$N$201,H7)),"")</f>
        <v/>
      </c>
    </row>
    <row r="8">
      <c r="A8" s="3" t="inlineStr">
        <is>
          <t>Compromisos atrasados</t>
        </is>
      </c>
      <c r="B8" s="9">
        <f>COUNTIFS(Garantías!$A$2:$A$201,"&lt;&gt;",Garantías!$P$2:$P$201,"&lt;"&amp;'Catálogos y parámetros'!$B$2,Garantías!$P$2:$P$201,"&lt;&gt;",Garantías!$Q$2:$Q$201,"")</f>
        <v/>
      </c>
      <c r="D8" s="3" t="inlineStr">
        <is>
          <t>Cerrada</t>
        </is>
      </c>
      <c r="E8" s="5">
        <f>COUNTIF(Garantías!$N$2:$N$201,D8)</f>
        <v/>
      </c>
      <c r="H8" s="3">
        <f>IFERROR(INDEX($D$2:$D$8,AGGREGATE(15,6,(ROW($D$2:$D$8)-ROW($D$2)+1)/($E$2:$E$8&gt;0),ROWS($H$2:H8))),"")</f>
        <v/>
      </c>
      <c r="I8" s="5">
        <f>IFERROR(IF(H8="","",COUNTIF(Garantías!$N$2:$N$201,H8)),"")</f>
        <v/>
      </c>
    </row>
    <row r="9">
      <c r="A9" s="6" t="inlineStr">
        <is>
          <t>Reportes pendientes de atención</t>
        </is>
      </c>
      <c r="B9" s="7">
        <f>COUNTIF(Garantías!$N$2:$N$201,"Reportada")+COUNTIF(Garantías!$N$2:$N$201,"En revisión")+COUNTIF(Garantías!$N$2:$N$201,"Autorizada")</f>
        <v/>
      </c>
    </row>
    <row r="10"/>
    <row r="11">
      <c r="D11" s="2" t="inlineStr">
        <is>
          <t>Condición al reporte</t>
        </is>
      </c>
      <c r="E11" s="2" t="inlineStr">
        <is>
          <t>Casos</t>
        </is>
      </c>
    </row>
    <row r="12">
      <c r="D12" s="3" t="inlineStr">
        <is>
          <t>Sin reporte</t>
        </is>
      </c>
      <c r="E12" s="5">
        <f>COUNTIF(Garantías!$T$2:$T$201,D12)-COUNTBLANK(Garantías!$A$2:$A$201)</f>
        <v/>
      </c>
    </row>
    <row r="13">
      <c r="D13" s="6" t="inlineStr">
        <is>
          <t>Revisar datos</t>
        </is>
      </c>
      <c r="E13" s="8">
        <f>COUNTIF(Garantías!$T$2:$T$201,D13)</f>
        <v/>
      </c>
    </row>
    <row r="14">
      <c r="D14" s="3" t="inlineStr">
        <is>
          <t>Dentro de parámetros</t>
        </is>
      </c>
      <c r="E14" s="5">
        <f>COUNTIF(Garantías!$T$2:$T$201,D14)</f>
        <v/>
      </c>
    </row>
    <row r="15">
      <c r="D15" s="6" t="inlineStr">
        <is>
          <t>Fuera de parámetros</t>
        </is>
      </c>
      <c r="E15" s="8">
        <f>COUNTIF(Garantías!$T$2:$T$201,D15)</f>
        <v/>
      </c>
    </row>
    <row r="16"/>
    <row r="17"/>
    <row r="18" ht="42" customHeight="1">
      <c r="A18" s="10" t="inlineStr">
        <is>
          <t>Herramienta de control interno; los resultados no constituyen un dictamen de garantía.</t>
        </is>
      </c>
    </row>
    <row r="19" ht="38" customHeight="1">
      <c r="A19" s="11" t="inlineStr">
        <is>
          <t>Use únicamente claves ficticias o internas sin nombres, teléfonos, placas ni otros datos personales.</t>
        </is>
      </c>
    </row>
  </sheetData>
  <autoFilter ref="A1:B9"/>
  <conditionalFormatting sqref="B4">
    <cfRule type="expression" priority="1" dxfId="0">
      <formula>B4&gt;0</formula>
    </cfRule>
  </conditionalFormatting>
  <conditionalFormatting sqref="B5">
    <cfRule type="expression" priority="2" dxfId="1">
      <formula>B5&gt;0</formula>
    </cfRule>
  </conditionalFormatting>
  <conditionalFormatting sqref="B8">
    <cfRule type="expression" priority="3" dxfId="2">
      <formula>B8&gt;0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4" customWidth="1" min="3" max="3"/>
    <col width="16" customWidth="1" min="4" max="4"/>
    <col width="16" customWidth="1" min="5" max="5"/>
    <col width="29" customWidth="1" min="6" max="6"/>
    <col width="24" customWidth="1" min="7" max="7"/>
    <col width="13" customWidth="1" min="8" max="8"/>
    <col width="16" customWidth="1" min="9" max="9"/>
    <col width="16" customWidth="1" min="10" max="10"/>
    <col width="14" customWidth="1" min="11" max="11"/>
    <col width="15" customWidth="1" min="12" max="12"/>
    <col width="16" customWidth="1" min="13" max="13"/>
    <col width="20" customWidth="1" min="14" max="14"/>
    <col width="19" customWidth="1" min="15" max="15"/>
    <col width="16" customWidth="1" min="16" max="16"/>
    <col width="15" customWidth="1" min="17" max="17"/>
    <col width="15" customWidth="1" min="18" max="18"/>
    <col width="22" customWidth="1" min="19" max="19"/>
    <col width="24" customWidth="1" min="20" max="20"/>
    <col width="13" customWidth="1" min="21" max="21"/>
    <col width="20" customWidth="1" min="22" max="22"/>
    <col width="17" customWidth="1" min="23" max="23"/>
    <col width="19" customWidth="1" min="24" max="24"/>
  </cols>
  <sheetData>
    <row r="1" ht="42" customHeight="1">
      <c r="A1" s="12" t="inlineStr">
        <is>
          <t>ID garantía</t>
        </is>
      </c>
      <c r="B1" s="12" t="inlineStr">
        <is>
          <t>Orden origen</t>
        </is>
      </c>
      <c r="C1" s="12" t="inlineStr">
        <is>
          <t>Fecha de entrega</t>
        </is>
      </c>
      <c r="D1" s="12" t="inlineStr">
        <is>
          <t>Clave de cliente</t>
        </is>
      </c>
      <c r="E1" s="12" t="inlineStr">
        <is>
          <t>Clave de unidad</t>
        </is>
      </c>
      <c r="F1" s="12" t="inlineStr">
        <is>
          <t>Trabajo cubierto</t>
        </is>
      </c>
      <c r="G1" s="12" t="inlineStr">
        <is>
          <t>Tipo de trabajo</t>
        </is>
      </c>
      <c r="H1" s="12" t="inlineStr">
        <is>
          <t>Plazo en días</t>
        </is>
      </c>
      <c r="I1" s="12" t="inlineStr">
        <is>
          <t>Cobertura en km</t>
        </is>
      </c>
      <c r="J1" s="12" t="inlineStr">
        <is>
          <t>Km al entregar</t>
        </is>
      </c>
      <c r="K1" s="12" t="inlineStr">
        <is>
          <t>Fecha límite</t>
        </is>
      </c>
      <c r="L1" s="12" t="inlineStr">
        <is>
          <t>Fecha de reporte</t>
        </is>
      </c>
      <c r="M1" s="12" t="inlineStr">
        <is>
          <t>Km al reportar</t>
        </is>
      </c>
      <c r="N1" s="12" t="inlineStr">
        <is>
          <t>Estatus de atención</t>
        </is>
      </c>
      <c r="O1" s="12" t="inlineStr">
        <is>
          <t>Responsable interno</t>
        </is>
      </c>
      <c r="P1" s="12" t="inlineStr">
        <is>
          <t>Fecha compromiso</t>
        </is>
      </c>
      <c r="Q1" s="12" t="inlineStr">
        <is>
          <t>Fecha de cierre</t>
        </is>
      </c>
      <c r="R1" s="12" t="inlineStr">
        <is>
          <t>Días restantes</t>
        </is>
      </c>
      <c r="S1" s="12" t="inlineStr">
        <is>
          <t>Km restantes al reporte</t>
        </is>
      </c>
      <c r="T1" s="12" t="inlineStr">
        <is>
          <t>Condición al reporte</t>
        </is>
      </c>
      <c r="U1" s="12" t="inlineStr">
        <is>
          <t>Prioridad</t>
        </is>
      </c>
      <c r="V1" s="12" t="inlineStr">
        <is>
          <t>Vigencia por fecha</t>
        </is>
      </c>
      <c r="W1" s="12" t="inlineStr">
        <is>
          <t>Último movimiento</t>
        </is>
      </c>
      <c r="X1" s="12" t="inlineStr">
        <is>
          <t>Días sin movimiento</t>
        </is>
      </c>
    </row>
    <row r="2">
      <c r="A2" s="13" t="inlineStr">
        <is>
          <t>GAR-FIC-001</t>
        </is>
      </c>
      <c r="B2" s="13" t="inlineStr">
        <is>
          <t>OT-FIC-2401</t>
        </is>
      </c>
      <c r="C2" s="28" t="n">
        <v>46235</v>
      </c>
      <c r="D2" s="13" t="inlineStr">
        <is>
          <t>CLI-FIC-01</t>
        </is>
      </c>
      <c r="E2" s="13" t="inlineStr">
        <is>
          <t>UNI-FIC-A</t>
        </is>
      </c>
      <c r="F2" s="15" t="inlineStr">
        <is>
          <t>Sustitución de bomba de agua</t>
        </is>
      </c>
      <c r="G2" s="15" t="inlineStr">
        <is>
          <t>Bomba de agua</t>
        </is>
      </c>
      <c r="H2" s="16" t="n">
        <v>90</v>
      </c>
      <c r="I2" s="17" t="n">
        <v>5000</v>
      </c>
      <c r="J2" s="17" t="n">
        <v>82000</v>
      </c>
      <c r="K2" s="29">
        <f>IF(OR(C2="",H2=""),"",C2+H2)</f>
        <v/>
      </c>
      <c r="L2" s="28" t="n"/>
      <c r="M2" s="17" t="n"/>
      <c r="N2" s="15" t="inlineStr">
        <is>
          <t>Sin reporte</t>
        </is>
      </c>
      <c r="O2" s="15" t="inlineStr">
        <is>
          <t>REC-01</t>
        </is>
      </c>
      <c r="P2" s="28" t="n"/>
      <c r="Q2" s="28" t="n"/>
      <c r="R2" s="5">
        <f>IF(K2="","",K2-'Catálogos y parámetros'!$B$2)</f>
        <v/>
      </c>
      <c r="S2" s="19">
        <f>IF(OR(L2="",M2="",I2="",J2=""),"",J2+I2-M2)</f>
        <v/>
      </c>
      <c r="T2" s="20">
        <f>IF(L2="","Sin reporte",IF(OR(K2="",M2="",J2="",I2=""),"Revisar datos",IF(AND(L2&lt;=K2,M2&lt;=J2+I2),"Dentro de parámetros","Fuera de parámetros")))</f>
        <v/>
      </c>
      <c r="U2" s="3">
        <f>IF(A2="","",IF(AND(OR(N2="Reportada",N2="En revisión",N2="Autorizada"),P2&lt;&gt;"",P2&lt;'Catálogos y parámetros'!$B$2),"Crítica",IF(AND(OR(N2="Reportada",N2="En revisión",N2="Autorizada"),X2&gt;'Catálogos y parámetros'!$B$4),"Alta",IF(AND(L2="",R2&gt;=0,R2&lt;='Catálogos y parámetros'!$B$3),"Vigilar","Normal"))))</f>
        <v/>
      </c>
      <c r="V2" s="20">
        <f>IF(K2="","",IF(K2&lt;'Catálogos y parámetros'!$B$2,"Vencida por fecha",IF(R2&lt;='Catálogos y parámetros'!$B$3,"Por vencer","Vigente")))</f>
        <v/>
      </c>
      <c r="W2" s="29">
        <f>IF(A2="","",IFERROR(IF(COUNTIF(Seguimiento!$B$2:$B$301,A2)=0,"",MAXIFS(Seguimiento!$C$2:$C$301,Seguimiento!$B$2:$B$301,A2)),""))</f>
        <v/>
      </c>
      <c r="X2" s="5">
        <f>IF(W2="","",'Catálogos y parámetros'!$B$2-W2)</f>
        <v/>
      </c>
    </row>
    <row r="3">
      <c r="A3" s="13" t="inlineStr">
        <is>
          <t>GAR-FIC-002</t>
        </is>
      </c>
      <c r="B3" s="13" t="inlineStr">
        <is>
          <t>OT-FIC-2402</t>
        </is>
      </c>
      <c r="C3" s="28" t="n">
        <v>46157</v>
      </c>
      <c r="D3" s="13" t="inlineStr">
        <is>
          <t>CLI-FIC-02</t>
        </is>
      </c>
      <c r="E3" s="13" t="inlineStr">
        <is>
          <t>UNI-FIC-B</t>
        </is>
      </c>
      <c r="F3" s="15" t="inlineStr">
        <is>
          <t>Reparación de alternador</t>
        </is>
      </c>
      <c r="G3" s="15" t="inlineStr">
        <is>
          <t>Alternador</t>
        </is>
      </c>
      <c r="H3" s="16" t="n">
        <v>90</v>
      </c>
      <c r="I3" s="17" t="n">
        <v>5000</v>
      </c>
      <c r="J3" s="17" t="n">
        <v>61000</v>
      </c>
      <c r="K3" s="30">
        <f>IF(OR(C3="",H3=""),"",C3+H3)</f>
        <v/>
      </c>
      <c r="L3" s="28" t="n">
        <v>46175</v>
      </c>
      <c r="M3" s="17" t="n">
        <v>62000</v>
      </c>
      <c r="N3" s="15" t="inlineStr">
        <is>
          <t>Atendida</t>
        </is>
      </c>
      <c r="O3" s="15" t="inlineStr">
        <is>
          <t>POS-01</t>
        </is>
      </c>
      <c r="P3" s="28" t="n">
        <v>46244</v>
      </c>
      <c r="Q3" s="28" t="n">
        <v>46244</v>
      </c>
      <c r="R3" s="8">
        <f>IF(K3="","",K3-'Catálogos y parámetros'!$B$2)</f>
        <v/>
      </c>
      <c r="S3" s="22">
        <f>IF(OR(L3="",M3="",I3="",J3=""),"",J3+I3-M3)</f>
        <v/>
      </c>
      <c r="T3" s="23">
        <f>IF(L3="","Sin reporte",IF(OR(K3="",M3="",J3="",I3=""),"Revisar datos",IF(AND(L3&lt;=K3,M3&lt;=J3+I3),"Dentro de parámetros","Fuera de parámetros")))</f>
        <v/>
      </c>
      <c r="U3" s="6">
        <f>IF(A3="","",IF(AND(OR(N3="Reportada",N3="En revisión",N3="Autorizada"),P3&lt;&gt;"",P3&lt;'Catálogos y parámetros'!$B$2),"Crítica",IF(AND(OR(N3="Reportada",N3="En revisión",N3="Autorizada"),X3&gt;'Catálogos y parámetros'!$B$4),"Alta",IF(AND(L3="",R3&gt;=0,R3&lt;='Catálogos y parámetros'!$B$3),"Vigilar","Normal"))))</f>
        <v/>
      </c>
      <c r="V3" s="23">
        <f>IF(K3="","",IF(K3&lt;'Catálogos y parámetros'!$B$2,"Vencida por fecha",IF(R3&lt;='Catálogos y parámetros'!$B$3,"Por vencer","Vigente")))</f>
        <v/>
      </c>
      <c r="W3" s="30">
        <f>IF(A3="","",IFERROR(IF(COUNTIF(Seguimiento!$B$2:$B$301,A3)=0,"",MAXIFS(Seguimiento!$C$2:$C$301,Seguimiento!$B$2:$B$301,A3)),""))</f>
        <v/>
      </c>
      <c r="X3" s="8">
        <f>IF(W3="","",'Catálogos y parámetros'!$B$2-W3)</f>
        <v/>
      </c>
    </row>
    <row r="4">
      <c r="A4" s="13" t="inlineStr">
        <is>
          <t>GAR-FIC-003</t>
        </is>
      </c>
      <c r="B4" s="13" t="inlineStr">
        <is>
          <t>OT-FIC-2403</t>
        </is>
      </c>
      <c r="C4" s="28" t="n">
        <v>46183</v>
      </c>
      <c r="D4" s="13" t="inlineStr">
        <is>
          <t>CLI-FIC-03</t>
        </is>
      </c>
      <c r="E4" s="13" t="inlineStr">
        <is>
          <t>UNI-FIC-C</t>
        </is>
      </c>
      <c r="F4" s="15" t="inlineStr">
        <is>
          <t>Cambio de conjunto de clutch</t>
        </is>
      </c>
      <c r="G4" s="15" t="inlineStr">
        <is>
          <t>Clutch</t>
        </is>
      </c>
      <c r="H4" s="16" t="n">
        <v>60</v>
      </c>
      <c r="I4" s="17" t="n">
        <v>3000</v>
      </c>
      <c r="J4" s="17" t="n">
        <v>102000</v>
      </c>
      <c r="K4" s="29">
        <f>IF(OR(C4="",H4=""),"",C4+H4)</f>
        <v/>
      </c>
      <c r="L4" s="28" t="n">
        <v>46246</v>
      </c>
      <c r="M4" s="17" t="n">
        <v>103000</v>
      </c>
      <c r="N4" s="15" t="inlineStr">
        <is>
          <t>En revisión</t>
        </is>
      </c>
      <c r="O4" s="15" t="inlineStr">
        <is>
          <t>JEF-TALLER</t>
        </is>
      </c>
      <c r="P4" s="28" t="n">
        <v>46277</v>
      </c>
      <c r="Q4" s="28" t="n"/>
      <c r="R4" s="5">
        <f>IF(K4="","",K4-'Catálogos y parámetros'!$B$2)</f>
        <v/>
      </c>
      <c r="S4" s="19">
        <f>IF(OR(L4="",M4="",I4="",J4=""),"",J4+I4-M4)</f>
        <v/>
      </c>
      <c r="T4" s="20">
        <f>IF(L4="","Sin reporte",IF(OR(K4="",M4="",J4="",I4=""),"Revisar datos",IF(AND(L4&lt;=K4,M4&lt;=J4+I4),"Dentro de parámetros","Fuera de parámetros")))</f>
        <v/>
      </c>
      <c r="U4" s="3">
        <f>IF(A4="","",IF(AND(OR(N4="Reportada",N4="En revisión",N4="Autorizada"),P4&lt;&gt;"",P4&lt;'Catálogos y parámetros'!$B$2),"Crítica",IF(AND(OR(N4="Reportada",N4="En revisión",N4="Autorizada"),X4&gt;'Catálogos y parámetros'!$B$4),"Alta",IF(AND(L4="",R4&gt;=0,R4&lt;='Catálogos y parámetros'!$B$3),"Vigilar","Normal"))))</f>
        <v/>
      </c>
      <c r="V4" s="20">
        <f>IF(K4="","",IF(K4&lt;'Catálogos y parámetros'!$B$2,"Vencida por fecha",IF(R4&lt;='Catálogos y parámetros'!$B$3,"Por vencer","Vigente")))</f>
        <v/>
      </c>
      <c r="W4" s="29">
        <f>IF(A4="","",IFERROR(IF(COUNTIF(Seguimiento!$B$2:$B$301,A4)=0,"",MAXIFS(Seguimiento!$C$2:$C$301,Seguimiento!$B$2:$B$301,A4)),""))</f>
        <v/>
      </c>
      <c r="X4" s="5">
        <f>IF(W4="","",'Catálogos y parámetros'!$B$2-W4)</f>
        <v/>
      </c>
    </row>
    <row r="5">
      <c r="A5" s="13" t="inlineStr">
        <is>
          <t>GAR-FIC-004</t>
        </is>
      </c>
      <c r="B5" s="13" t="inlineStr">
        <is>
          <t>OT-FIC-2404</t>
        </is>
      </c>
      <c r="C5" s="28" t="n">
        <v>46113</v>
      </c>
      <c r="D5" s="13" t="inlineStr">
        <is>
          <t>CLI-FIC-04</t>
        </is>
      </c>
      <c r="E5" s="13" t="inlineStr">
        <is>
          <t>UNI-FIC-D</t>
        </is>
      </c>
      <c r="F5" s="15" t="inlineStr">
        <is>
          <t>Servicio de balatas delanteras</t>
        </is>
      </c>
      <c r="G5" s="15" t="inlineStr">
        <is>
          <t>Balatas</t>
        </is>
      </c>
      <c r="H5" s="16" t="n">
        <v>180</v>
      </c>
      <c r="I5" s="17" t="n">
        <v>10000</v>
      </c>
      <c r="J5" s="17" t="n">
        <v>45000</v>
      </c>
      <c r="K5" s="30">
        <f>IF(OR(C5="",H5=""),"",C5+H5)</f>
        <v/>
      </c>
      <c r="L5" s="28" t="n">
        <v>46254</v>
      </c>
      <c r="M5" s="17" t="n">
        <v>56050</v>
      </c>
      <c r="N5" s="15" t="inlineStr">
        <is>
          <t>Reportada</t>
        </is>
      </c>
      <c r="O5" s="15" t="inlineStr">
        <is>
          <t>REC-02</t>
        </is>
      </c>
      <c r="P5" s="28" t="n">
        <v>46280</v>
      </c>
      <c r="Q5" s="28" t="n"/>
      <c r="R5" s="8">
        <f>IF(K5="","",K5-'Catálogos y parámetros'!$B$2)</f>
        <v/>
      </c>
      <c r="S5" s="22">
        <f>IF(OR(L5="",M5="",I5="",J5=""),"",J5+I5-M5)</f>
        <v/>
      </c>
      <c r="T5" s="23">
        <f>IF(L5="","Sin reporte",IF(OR(K5="",M5="",J5="",I5=""),"Revisar datos",IF(AND(L5&lt;=K5,M5&lt;=J5+I5),"Dentro de parámetros","Fuera de parámetros")))</f>
        <v/>
      </c>
      <c r="U5" s="6">
        <f>IF(A5="","",IF(AND(OR(N5="Reportada",N5="En revisión",N5="Autorizada"),P5&lt;&gt;"",P5&lt;'Catálogos y parámetros'!$B$2),"Crítica",IF(AND(OR(N5="Reportada",N5="En revisión",N5="Autorizada"),X5&gt;'Catálogos y parámetros'!$B$4),"Alta",IF(AND(L5="",R5&gt;=0,R5&lt;='Catálogos y parámetros'!$B$3),"Vigilar","Normal"))))</f>
        <v/>
      </c>
      <c r="V5" s="23">
        <f>IF(K5="","",IF(K5&lt;'Catálogos y parámetros'!$B$2,"Vencida por fecha",IF(R5&lt;='Catálogos y parámetros'!$B$3,"Por vencer","Vigente")))</f>
        <v/>
      </c>
      <c r="W5" s="30">
        <f>IF(A5="","",IFERROR(IF(COUNTIF(Seguimiento!$B$2:$B$301,A5)=0,"",MAXIFS(Seguimiento!$C$2:$C$301,Seguimiento!$B$2:$B$301,A5)),""))</f>
        <v/>
      </c>
      <c r="X5" s="8">
        <f>IF(W5="","",'Catálogos y parámetros'!$B$2-W5)</f>
        <v/>
      </c>
    </row>
    <row r="6">
      <c r="A6" s="13" t="inlineStr">
        <is>
          <t>GAR-FIC-005</t>
        </is>
      </c>
      <c r="B6" s="13" t="inlineStr">
        <is>
          <t>OT-FIC-2405</t>
        </is>
      </c>
      <c r="C6" s="28" t="n">
        <v>46254</v>
      </c>
      <c r="D6" s="13" t="inlineStr">
        <is>
          <t>CLI-FIC-05</t>
        </is>
      </c>
      <c r="E6" s="13" t="inlineStr">
        <is>
          <t>UNI-FIC-E</t>
        </is>
      </c>
      <c r="F6" s="15" t="inlineStr">
        <is>
          <t>Reparación de suspensión</t>
        </is>
      </c>
      <c r="G6" s="15" t="inlineStr">
        <is>
          <t>Suspensión</t>
        </is>
      </c>
      <c r="H6" s="16" t="n">
        <v>30</v>
      </c>
      <c r="I6" s="17" t="n">
        <v>2000</v>
      </c>
      <c r="J6" s="17" t="n">
        <v>73000</v>
      </c>
      <c r="K6" s="29">
        <f>IF(OR(C6="",H6=""),"",C6+H6)</f>
        <v/>
      </c>
      <c r="L6" s="28" t="n"/>
      <c r="M6" s="17" t="n"/>
      <c r="N6" s="15" t="inlineStr">
        <is>
          <t>Sin reporte</t>
        </is>
      </c>
      <c r="O6" s="15" t="inlineStr">
        <is>
          <t>REC-01</t>
        </is>
      </c>
      <c r="P6" s="28" t="n"/>
      <c r="Q6" s="28" t="n"/>
      <c r="R6" s="5">
        <f>IF(K6="","",K6-'Catálogos y parámetros'!$B$2)</f>
        <v/>
      </c>
      <c r="S6" s="19">
        <f>IF(OR(L6="",M6="",I6="",J6=""),"",J6+I6-M6)</f>
        <v/>
      </c>
      <c r="T6" s="20">
        <f>IF(L6="","Sin reporte",IF(OR(K6="",M6="",J6="",I6=""),"Revisar datos",IF(AND(L6&lt;=K6,M6&lt;=J6+I6),"Dentro de parámetros","Fuera de parámetros")))</f>
        <v/>
      </c>
      <c r="U6" s="3">
        <f>IF(A6="","",IF(AND(OR(N6="Reportada",N6="En revisión",N6="Autorizada"),P6&lt;&gt;"",P6&lt;'Catálogos y parámetros'!$B$2),"Crítica",IF(AND(OR(N6="Reportada",N6="En revisión",N6="Autorizada"),X6&gt;'Catálogos y parámetros'!$B$4),"Alta",IF(AND(L6="",R6&gt;=0,R6&lt;='Catálogos y parámetros'!$B$3),"Vigilar","Normal"))))</f>
        <v/>
      </c>
      <c r="V6" s="20">
        <f>IF(K6="","",IF(K6&lt;'Catálogos y parámetros'!$B$2,"Vencida por fecha",IF(R6&lt;='Catálogos y parámetros'!$B$3,"Por vencer","Vigente")))</f>
        <v/>
      </c>
      <c r="W6" s="29">
        <f>IF(A6="","",IFERROR(IF(COUNTIF(Seguimiento!$B$2:$B$301,A6)=0,"",MAXIFS(Seguimiento!$C$2:$C$301,Seguimiento!$B$2:$B$301,A6)),""))</f>
        <v/>
      </c>
      <c r="X6" s="5">
        <f>IF(W6="","",'Catálogos y parámetros'!$B$2-W6)</f>
        <v/>
      </c>
    </row>
    <row r="7">
      <c r="A7" s="13" t="inlineStr">
        <is>
          <t>GAR-FIC-006</t>
        </is>
      </c>
      <c r="B7" s="13" t="inlineStr">
        <is>
          <t>OT-FIC-2406</t>
        </is>
      </c>
      <c r="C7" s="28" t="n">
        <v>46204</v>
      </c>
      <c r="D7" s="13" t="inlineStr">
        <is>
          <t>CLI-FIC-06</t>
        </is>
      </c>
      <c r="E7" s="13" t="inlineStr">
        <is>
          <t>UNI-FIC-F</t>
        </is>
      </c>
      <c r="F7" s="15" t="inlineStr">
        <is>
          <t>Servicio de aire acondicionado</t>
        </is>
      </c>
      <c r="G7" s="15" t="inlineStr">
        <is>
          <t>Aire acondicionado</t>
        </is>
      </c>
      <c r="H7" s="16" t="n">
        <v>120</v>
      </c>
      <c r="I7" s="17" t="n">
        <v>6000</v>
      </c>
      <c r="J7" s="17" t="n">
        <v>88000</v>
      </c>
      <c r="K7" s="30">
        <f>IF(OR(C7="",H7=""),"",C7+H7)</f>
        <v/>
      </c>
      <c r="L7" s="28" t="n">
        <v>46266</v>
      </c>
      <c r="M7" s="17" t="n">
        <v>89000</v>
      </c>
      <c r="N7" s="15" t="inlineStr">
        <is>
          <t>Autorizada</t>
        </is>
      </c>
      <c r="O7" s="15" t="inlineStr">
        <is>
          <t>JEF-TALLER</t>
        </is>
      </c>
      <c r="P7" s="28" t="n">
        <v>46270</v>
      </c>
      <c r="Q7" s="28" t="n"/>
      <c r="R7" s="8">
        <f>IF(K7="","",K7-'Catálogos y parámetros'!$B$2)</f>
        <v/>
      </c>
      <c r="S7" s="22">
        <f>IF(OR(L7="",M7="",I7="",J7=""),"",J7+I7-M7)</f>
        <v/>
      </c>
      <c r="T7" s="23">
        <f>IF(L7="","Sin reporte",IF(OR(K7="",M7="",J7="",I7=""),"Revisar datos",IF(AND(L7&lt;=K7,M7&lt;=J7+I7),"Dentro de parámetros","Fuera de parámetros")))</f>
        <v/>
      </c>
      <c r="U7" s="6">
        <f>IF(A7="","",IF(AND(OR(N7="Reportada",N7="En revisión",N7="Autorizada"),P7&lt;&gt;"",P7&lt;'Catálogos y parámetros'!$B$2),"Crítica",IF(AND(OR(N7="Reportada",N7="En revisión",N7="Autorizada"),X7&gt;'Catálogos y parámetros'!$B$4),"Alta",IF(AND(L7="",R7&gt;=0,R7&lt;='Catálogos y parámetros'!$B$3),"Vigilar","Normal"))))</f>
        <v/>
      </c>
      <c r="V7" s="23">
        <f>IF(K7="","",IF(K7&lt;'Catálogos y parámetros'!$B$2,"Vencida por fecha",IF(R7&lt;='Catálogos y parámetros'!$B$3,"Por vencer","Vigente")))</f>
        <v/>
      </c>
      <c r="W7" s="30">
        <f>IF(A7="","",IFERROR(IF(COUNTIF(Seguimiento!$B$2:$B$301,A7)=0,"",MAXIFS(Seguimiento!$C$2:$C$301,Seguimiento!$B$2:$B$301,A7)),""))</f>
        <v/>
      </c>
      <c r="X7" s="8">
        <f>IF(W7="","",'Catálogos y parámetros'!$B$2-W7)</f>
        <v/>
      </c>
    </row>
    <row r="8">
      <c r="A8" s="13" t="inlineStr">
        <is>
          <t>GAR-FIC-007</t>
        </is>
      </c>
      <c r="B8" s="13" t="inlineStr">
        <is>
          <t>OT-FIC-2407</t>
        </is>
      </c>
      <c r="C8" s="28" t="n">
        <v>46246</v>
      </c>
      <c r="D8" s="13" t="inlineStr">
        <is>
          <t>CLI-FIC-07</t>
        </is>
      </c>
      <c r="E8" s="13" t="inlineStr">
        <is>
          <t>UNI-FIC-G</t>
        </is>
      </c>
      <c r="F8" s="15" t="inlineStr">
        <is>
          <t>Reparación de marcha</t>
        </is>
      </c>
      <c r="G8" s="15" t="inlineStr">
        <is>
          <t>Marcha</t>
        </is>
      </c>
      <c r="H8" s="16" t="n">
        <v>60</v>
      </c>
      <c r="I8" s="17" t="n">
        <v>3000</v>
      </c>
      <c r="J8" s="17" t="n">
        <v>39500</v>
      </c>
      <c r="K8" s="29">
        <f>IF(OR(C8="",H8=""),"",C8+H8)</f>
        <v/>
      </c>
      <c r="L8" s="28" t="n">
        <v>46273</v>
      </c>
      <c r="M8" s="17" t="n">
        <v>39900</v>
      </c>
      <c r="N8" s="15" t="inlineStr">
        <is>
          <t>Reportada</t>
        </is>
      </c>
      <c r="O8" s="15" t="inlineStr">
        <is>
          <t>POS-01</t>
        </is>
      </c>
      <c r="P8" s="28" t="n">
        <v>46276</v>
      </c>
      <c r="Q8" s="28" t="n"/>
      <c r="R8" s="5">
        <f>IF(K8="","",K8-'Catálogos y parámetros'!$B$2)</f>
        <v/>
      </c>
      <c r="S8" s="19">
        <f>IF(OR(L8="",M8="",I8="",J8=""),"",J8+I8-M8)</f>
        <v/>
      </c>
      <c r="T8" s="20">
        <f>IF(L8="","Sin reporte",IF(OR(K8="",M8="",J8="",I8=""),"Revisar datos",IF(AND(L8&lt;=K8,M8&lt;=J8+I8),"Dentro de parámetros","Fuera de parámetros")))</f>
        <v/>
      </c>
      <c r="U8" s="3">
        <f>IF(A8="","",IF(AND(OR(N8="Reportada",N8="En revisión",N8="Autorizada"),P8&lt;&gt;"",P8&lt;'Catálogos y parámetros'!$B$2),"Crítica",IF(AND(OR(N8="Reportada",N8="En revisión",N8="Autorizada"),X8&gt;'Catálogos y parámetros'!$B$4),"Alta",IF(AND(L8="",R8&gt;=0,R8&lt;='Catálogos y parámetros'!$B$3),"Vigilar","Normal"))))</f>
        <v/>
      </c>
      <c r="V8" s="20">
        <f>IF(K8="","",IF(K8&lt;'Catálogos y parámetros'!$B$2,"Vencida por fecha",IF(R8&lt;='Catálogos y parámetros'!$B$3,"Por vencer","Vigente")))</f>
        <v/>
      </c>
      <c r="W8" s="29">
        <f>IF(A8="","",IFERROR(IF(COUNTIF(Seguimiento!$B$2:$B$301,A8)=0,"",MAXIFS(Seguimiento!$C$2:$C$301,Seguimiento!$B$2:$B$301,A8)),""))</f>
        <v/>
      </c>
      <c r="X8" s="5">
        <f>IF(W8="","",'Catálogos y parámetros'!$B$2-W8)</f>
        <v/>
      </c>
    </row>
    <row r="9">
      <c r="A9" s="13" t="inlineStr">
        <is>
          <t>GAR-FIC-008</t>
        </is>
      </c>
      <c r="B9" s="13" t="inlineStr">
        <is>
          <t>OT-FIC-2408</t>
        </is>
      </c>
      <c r="C9" s="28" t="n">
        <v>46266</v>
      </c>
      <c r="D9" s="13" t="inlineStr">
        <is>
          <t>CLI-FIC-08</t>
        </is>
      </c>
      <c r="E9" s="13" t="inlineStr">
        <is>
          <t>UNI-FIC-H</t>
        </is>
      </c>
      <c r="F9" s="15" t="inlineStr">
        <is>
          <t>Sustitución de empaque</t>
        </is>
      </c>
      <c r="G9" s="15" t="inlineStr">
        <is>
          <t>Empaque</t>
        </is>
      </c>
      <c r="H9" s="16" t="n">
        <v>90</v>
      </c>
      <c r="I9" s="17" t="n">
        <v>5000</v>
      </c>
      <c r="J9" s="17" t="n">
        <v>120500</v>
      </c>
      <c r="K9" s="30">
        <f>IF(OR(C9="",H9=""),"",C9+H9)</f>
        <v/>
      </c>
      <c r="L9" s="28" t="n">
        <v>46267</v>
      </c>
      <c r="M9" s="17" t="n">
        <v>121000</v>
      </c>
      <c r="N9" s="15" t="inlineStr">
        <is>
          <t>Autorizada</t>
        </is>
      </c>
      <c r="O9" s="15" t="inlineStr">
        <is>
          <t>ADM-GAR</t>
        </is>
      </c>
      <c r="P9" s="28" t="n">
        <v>46277</v>
      </c>
      <c r="Q9" s="28" t="n"/>
      <c r="R9" s="8">
        <f>IF(K9="","",K9-'Catálogos y parámetros'!$B$2)</f>
        <v/>
      </c>
      <c r="S9" s="22">
        <f>IF(OR(L9="",M9="",I9="",J9=""),"",J9+I9-M9)</f>
        <v/>
      </c>
      <c r="T9" s="23">
        <f>IF(L9="","Sin reporte",IF(OR(K9="",M9="",J9="",I9=""),"Revisar datos",IF(AND(L9&lt;=K9,M9&lt;=J9+I9),"Dentro de parámetros","Fuera de parámetros")))</f>
        <v/>
      </c>
      <c r="U9" s="6">
        <f>IF(A9="","",IF(AND(OR(N9="Reportada",N9="En revisión",N9="Autorizada"),P9&lt;&gt;"",P9&lt;'Catálogos y parámetros'!$B$2),"Crítica",IF(AND(OR(N9="Reportada",N9="En revisión",N9="Autorizada"),X9&gt;'Catálogos y parámetros'!$B$4),"Alta",IF(AND(L9="",R9&gt;=0,R9&lt;='Catálogos y parámetros'!$B$3),"Vigilar","Normal"))))</f>
        <v/>
      </c>
      <c r="V9" s="23">
        <f>IF(K9="","",IF(K9&lt;'Catálogos y parámetros'!$B$2,"Vencida por fecha",IF(R9&lt;='Catálogos y parámetros'!$B$3,"Por vencer","Vigente")))</f>
        <v/>
      </c>
      <c r="W9" s="30">
        <f>IF(A9="","",IFERROR(IF(COUNTIF(Seguimiento!$B$2:$B$301,A9)=0,"",MAXIFS(Seguimiento!$C$2:$C$301,Seguimiento!$B$2:$B$301,A9)),""))</f>
        <v/>
      </c>
      <c r="X9" s="8">
        <f>IF(W9="","",'Catálogos y parámetros'!$B$2-W9)</f>
        <v/>
      </c>
    </row>
    <row r="10">
      <c r="A10" s="13" t="inlineStr">
        <is>
          <t>GAR-FIC-009</t>
        </is>
      </c>
      <c r="B10" s="13" t="inlineStr">
        <is>
          <t>OT-FIC-2409</t>
        </is>
      </c>
      <c r="C10" s="28" t="n">
        <v>46054</v>
      </c>
      <c r="D10" s="13" t="inlineStr">
        <is>
          <t>CLI-FIC-09</t>
        </is>
      </c>
      <c r="E10" s="13" t="inlineStr">
        <is>
          <t>UNI-FIC-I</t>
        </is>
      </c>
      <c r="F10" s="15" t="inlineStr">
        <is>
          <t>Ajuste de dirección</t>
        </is>
      </c>
      <c r="G10" s="15" t="inlineStr">
        <is>
          <t>Dirección</t>
        </is>
      </c>
      <c r="H10" s="16" t="n">
        <v>90</v>
      </c>
      <c r="I10" s="17" t="n">
        <v>4000</v>
      </c>
      <c r="J10" s="17" t="n">
        <v>99000</v>
      </c>
      <c r="K10" s="29">
        <f>IF(OR(C10="",H10=""),"",C10+H10)</f>
        <v/>
      </c>
      <c r="L10" s="28" t="n">
        <v>46096</v>
      </c>
      <c r="M10" s="17" t="n">
        <v>100000</v>
      </c>
      <c r="N10" s="15" t="inlineStr">
        <is>
          <t>No procedente</t>
        </is>
      </c>
      <c r="O10" s="15" t="inlineStr">
        <is>
          <t>JEF-TALLER</t>
        </is>
      </c>
      <c r="P10" s="28" t="n">
        <v>46101</v>
      </c>
      <c r="Q10" s="28" t="n">
        <v>46101</v>
      </c>
      <c r="R10" s="5">
        <f>IF(K10="","",K10-'Catálogos y parámetros'!$B$2)</f>
        <v/>
      </c>
      <c r="S10" s="19">
        <f>IF(OR(L10="",M10="",I10="",J10=""),"",J10+I10-M10)</f>
        <v/>
      </c>
      <c r="T10" s="20">
        <f>IF(L10="","Sin reporte",IF(OR(K10="",M10="",J10="",I10=""),"Revisar datos",IF(AND(L10&lt;=K10,M10&lt;=J10+I10),"Dentro de parámetros","Fuera de parámetros")))</f>
        <v/>
      </c>
      <c r="U10" s="3">
        <f>IF(A10="","",IF(AND(OR(N10="Reportada",N10="En revisión",N10="Autorizada"),P10&lt;&gt;"",P10&lt;'Catálogos y parámetros'!$B$2),"Crítica",IF(AND(OR(N10="Reportada",N10="En revisión",N10="Autorizada"),X10&gt;'Catálogos y parámetros'!$B$4),"Alta",IF(AND(L10="",R10&gt;=0,R10&lt;='Catálogos y parámetros'!$B$3),"Vigilar","Normal"))))</f>
        <v/>
      </c>
      <c r="V10" s="20">
        <f>IF(K10="","",IF(K10&lt;'Catálogos y parámetros'!$B$2,"Vencida por fecha",IF(R10&lt;='Catálogos y parámetros'!$B$3,"Por vencer","Vigente")))</f>
        <v/>
      </c>
      <c r="W10" s="29">
        <f>IF(A10="","",IFERROR(IF(COUNTIF(Seguimiento!$B$2:$B$301,A10)=0,"",MAXIFS(Seguimiento!$C$2:$C$301,Seguimiento!$B$2:$B$301,A10)),""))</f>
        <v/>
      </c>
      <c r="X10" s="5">
        <f>IF(W10="","",'Catálogos y parámetros'!$B$2-W10)</f>
        <v/>
      </c>
    </row>
    <row r="11">
      <c r="A11" s="13" t="inlineStr">
        <is>
          <t>GAR-FIC-010</t>
        </is>
      </c>
      <c r="B11" s="13" t="inlineStr">
        <is>
          <t>OT-FIC-2410</t>
        </is>
      </c>
      <c r="C11" s="28" t="n">
        <v>46233</v>
      </c>
      <c r="D11" s="13" t="inlineStr">
        <is>
          <t>CLI-FIC-10</t>
        </is>
      </c>
      <c r="E11" s="13" t="inlineStr">
        <is>
          <t>UNI-FIC-J</t>
        </is>
      </c>
      <c r="F11" s="15" t="inlineStr">
        <is>
          <t>Corrección de sistema de enfriamiento</t>
        </is>
      </c>
      <c r="G11" s="15" t="inlineStr">
        <is>
          <t>Sistema de enfriamiento</t>
        </is>
      </c>
      <c r="H11" s="16" t="n">
        <v>45</v>
      </c>
      <c r="I11" s="17" t="n">
        <v>2500</v>
      </c>
      <c r="J11" s="17" t="n">
        <v>68000</v>
      </c>
      <c r="K11" s="30">
        <f>IF(OR(C11="",H11=""),"",C11+H11)</f>
        <v/>
      </c>
      <c r="L11" s="28" t="n">
        <v>46254</v>
      </c>
      <c r="M11" s="17" t="n">
        <v>68500</v>
      </c>
      <c r="N11" s="15" t="inlineStr">
        <is>
          <t>Cerrada</t>
        </is>
      </c>
      <c r="O11" s="15" t="inlineStr">
        <is>
          <t>POS-02</t>
        </is>
      </c>
      <c r="P11" s="28" t="n">
        <v>46268</v>
      </c>
      <c r="Q11" s="28" t="n">
        <v>46268</v>
      </c>
      <c r="R11" s="8">
        <f>IF(K11="","",K11-'Catálogos y parámetros'!$B$2)</f>
        <v/>
      </c>
      <c r="S11" s="22">
        <f>IF(OR(L11="",M11="",I11="",J11=""),"",J11+I11-M11)</f>
        <v/>
      </c>
      <c r="T11" s="23">
        <f>IF(L11="","Sin reporte",IF(OR(K11="",M11="",J11="",I11=""),"Revisar datos",IF(AND(L11&lt;=K11,M11&lt;=J11+I11),"Dentro de parámetros","Fuera de parámetros")))</f>
        <v/>
      </c>
      <c r="U11" s="6">
        <f>IF(A11="","",IF(AND(OR(N11="Reportada",N11="En revisión",N11="Autorizada"),P11&lt;&gt;"",P11&lt;'Catálogos y parámetros'!$B$2),"Crítica",IF(AND(OR(N11="Reportada",N11="En revisión",N11="Autorizada"),X11&gt;'Catálogos y parámetros'!$B$4),"Alta",IF(AND(L11="",R11&gt;=0,R11&lt;='Catálogos y parámetros'!$B$3),"Vigilar","Normal"))))</f>
        <v/>
      </c>
      <c r="V11" s="23">
        <f>IF(K11="","",IF(K11&lt;'Catálogos y parámetros'!$B$2,"Vencida por fecha",IF(R11&lt;='Catálogos y parámetros'!$B$3,"Por vencer","Vigente")))</f>
        <v/>
      </c>
      <c r="W11" s="30">
        <f>IF(A11="","",IFERROR(IF(COUNTIF(Seguimiento!$B$2:$B$301,A11)=0,"",MAXIFS(Seguimiento!$C$2:$C$301,Seguimiento!$B$2:$B$301,A11)),""))</f>
        <v/>
      </c>
      <c r="X11" s="8">
        <f>IF(W11="","",'Catálogos y parámetros'!$B$2-W11)</f>
        <v/>
      </c>
    </row>
    <row r="12">
      <c r="A12" s="13" t="n"/>
      <c r="B12" s="13" t="n"/>
      <c r="C12" s="28" t="n"/>
      <c r="D12" s="13" t="n"/>
      <c r="E12" s="13" t="n"/>
      <c r="F12" s="15" t="n"/>
      <c r="G12" s="15" t="n"/>
      <c r="H12" s="16" t="n"/>
      <c r="I12" s="17" t="n"/>
      <c r="J12" s="17" t="n"/>
      <c r="K12" s="29">
        <f>IF(OR(C12="",H12=""),"",C12+H12)</f>
        <v/>
      </c>
      <c r="L12" s="28" t="n"/>
      <c r="M12" s="17" t="n"/>
      <c r="N12" s="15" t="n"/>
      <c r="O12" s="15" t="n"/>
      <c r="P12" s="28" t="n"/>
      <c r="Q12" s="28" t="n"/>
      <c r="R12" s="5">
        <f>IF(K12="","",K12-'Catálogos y parámetros'!$B$2)</f>
        <v/>
      </c>
      <c r="S12" s="19">
        <f>IF(OR(L12="",M12="",I12="",J12=""),"",J12+I12-M12)</f>
        <v/>
      </c>
      <c r="T12" s="20">
        <f>IF(L12="","Sin reporte",IF(OR(K12="",M12="",J12="",I12=""),"Revisar datos",IF(AND(L12&lt;=K12,M12&lt;=J12+I12),"Dentro de parámetros","Fuera de parámetros")))</f>
        <v/>
      </c>
      <c r="U12" s="3">
        <f>IF(A12="","",IF(AND(OR(N12="Reportada",N12="En revisión",N12="Autorizada"),P12&lt;&gt;"",P12&lt;'Catálogos y parámetros'!$B$2),"Crítica",IF(AND(OR(N12="Reportada",N12="En revisión",N12="Autorizada"),X12&gt;'Catálogos y parámetros'!$B$4),"Alta",IF(AND(L12="",R12&gt;=0,R12&lt;='Catálogos y parámetros'!$B$3),"Vigilar","Normal"))))</f>
        <v/>
      </c>
      <c r="V12" s="20">
        <f>IF(K12="","",IF(K12&lt;'Catálogos y parámetros'!$B$2,"Vencida por fecha",IF(R12&lt;='Catálogos y parámetros'!$B$3,"Por vencer","Vigente")))</f>
        <v/>
      </c>
      <c r="W12" s="29">
        <f>IF(A12="","",IFERROR(IF(COUNTIF(Seguimiento!$B$2:$B$301,A12)=0,"",MAXIFS(Seguimiento!$C$2:$C$301,Seguimiento!$B$2:$B$301,A12)),""))</f>
        <v/>
      </c>
      <c r="X12" s="5">
        <f>IF(W12="","",'Catálogos y parámetros'!$B$2-W12)</f>
        <v/>
      </c>
    </row>
    <row r="13">
      <c r="A13" s="13" t="n"/>
      <c r="B13" s="13" t="n"/>
      <c r="C13" s="28" t="n"/>
      <c r="D13" s="13" t="n"/>
      <c r="E13" s="13" t="n"/>
      <c r="F13" s="15" t="n"/>
      <c r="G13" s="15" t="n"/>
      <c r="H13" s="16" t="n"/>
      <c r="I13" s="17" t="n"/>
      <c r="J13" s="17" t="n"/>
      <c r="K13" s="30">
        <f>IF(OR(C13="",H13=""),"",C13+H13)</f>
        <v/>
      </c>
      <c r="L13" s="28" t="n"/>
      <c r="M13" s="17" t="n"/>
      <c r="N13" s="15" t="n"/>
      <c r="O13" s="15" t="n"/>
      <c r="P13" s="28" t="n"/>
      <c r="Q13" s="28" t="n"/>
      <c r="R13" s="8">
        <f>IF(K13="","",K13-'Catálogos y parámetros'!$B$2)</f>
        <v/>
      </c>
      <c r="S13" s="22">
        <f>IF(OR(L13="",M13="",I13="",J13=""),"",J13+I13-M13)</f>
        <v/>
      </c>
      <c r="T13" s="23">
        <f>IF(L13="","Sin reporte",IF(OR(K13="",M13="",J13="",I13=""),"Revisar datos",IF(AND(L13&lt;=K13,M13&lt;=J13+I13),"Dentro de parámetros","Fuera de parámetros")))</f>
        <v/>
      </c>
      <c r="U13" s="6">
        <f>IF(A13="","",IF(AND(OR(N13="Reportada",N13="En revisión",N13="Autorizada"),P13&lt;&gt;"",P13&lt;'Catálogos y parámetros'!$B$2),"Crítica",IF(AND(OR(N13="Reportada",N13="En revisión",N13="Autorizada"),X13&gt;'Catálogos y parámetros'!$B$4),"Alta",IF(AND(L13="",R13&gt;=0,R13&lt;='Catálogos y parámetros'!$B$3),"Vigilar","Normal"))))</f>
        <v/>
      </c>
      <c r="V13" s="23">
        <f>IF(K13="","",IF(K13&lt;'Catálogos y parámetros'!$B$2,"Vencida por fecha",IF(R13&lt;='Catálogos y parámetros'!$B$3,"Por vencer","Vigente")))</f>
        <v/>
      </c>
      <c r="W13" s="30">
        <f>IF(A13="","",IFERROR(IF(COUNTIF(Seguimiento!$B$2:$B$301,A13)=0,"",MAXIFS(Seguimiento!$C$2:$C$301,Seguimiento!$B$2:$B$301,A13)),""))</f>
        <v/>
      </c>
      <c r="X13" s="8">
        <f>IF(W13="","",'Catálogos y parámetros'!$B$2-W13)</f>
        <v/>
      </c>
    </row>
    <row r="14">
      <c r="A14" s="13" t="n"/>
      <c r="B14" s="13" t="n"/>
      <c r="C14" s="28" t="n"/>
      <c r="D14" s="13" t="n"/>
      <c r="E14" s="13" t="n"/>
      <c r="F14" s="15" t="n"/>
      <c r="G14" s="15" t="n"/>
      <c r="H14" s="16" t="n"/>
      <c r="I14" s="17" t="n"/>
      <c r="J14" s="17" t="n"/>
      <c r="K14" s="29">
        <f>IF(OR(C14="",H14=""),"",C14+H14)</f>
        <v/>
      </c>
      <c r="L14" s="28" t="n"/>
      <c r="M14" s="17" t="n"/>
      <c r="N14" s="15" t="n"/>
      <c r="O14" s="15" t="n"/>
      <c r="P14" s="28" t="n"/>
      <c r="Q14" s="28" t="n"/>
      <c r="R14" s="5">
        <f>IF(K14="","",K14-'Catálogos y parámetros'!$B$2)</f>
        <v/>
      </c>
      <c r="S14" s="19">
        <f>IF(OR(L14="",M14="",I14="",J14=""),"",J14+I14-M14)</f>
        <v/>
      </c>
      <c r="T14" s="20">
        <f>IF(L14="","Sin reporte",IF(OR(K14="",M14="",J14="",I14=""),"Revisar datos",IF(AND(L14&lt;=K14,M14&lt;=J14+I14),"Dentro de parámetros","Fuera de parámetros")))</f>
        <v/>
      </c>
      <c r="U14" s="3">
        <f>IF(A14="","",IF(AND(OR(N14="Reportada",N14="En revisión",N14="Autorizada"),P14&lt;&gt;"",P14&lt;'Catálogos y parámetros'!$B$2),"Crítica",IF(AND(OR(N14="Reportada",N14="En revisión",N14="Autorizada"),X14&gt;'Catálogos y parámetros'!$B$4),"Alta",IF(AND(L14="",R14&gt;=0,R14&lt;='Catálogos y parámetros'!$B$3),"Vigilar","Normal"))))</f>
        <v/>
      </c>
      <c r="V14" s="20">
        <f>IF(K14="","",IF(K14&lt;'Catálogos y parámetros'!$B$2,"Vencida por fecha",IF(R14&lt;='Catálogos y parámetros'!$B$3,"Por vencer","Vigente")))</f>
        <v/>
      </c>
      <c r="W14" s="29">
        <f>IF(A14="","",IFERROR(IF(COUNTIF(Seguimiento!$B$2:$B$301,A14)=0,"",MAXIFS(Seguimiento!$C$2:$C$301,Seguimiento!$B$2:$B$301,A14)),""))</f>
        <v/>
      </c>
      <c r="X14" s="5">
        <f>IF(W14="","",'Catálogos y parámetros'!$B$2-W14)</f>
        <v/>
      </c>
    </row>
    <row r="15">
      <c r="A15" s="13" t="n"/>
      <c r="B15" s="13" t="n"/>
      <c r="C15" s="28" t="n"/>
      <c r="D15" s="13" t="n"/>
      <c r="E15" s="13" t="n"/>
      <c r="F15" s="15" t="n"/>
      <c r="G15" s="15" t="n"/>
      <c r="H15" s="16" t="n"/>
      <c r="I15" s="17" t="n"/>
      <c r="J15" s="17" t="n"/>
      <c r="K15" s="30">
        <f>IF(OR(C15="",H15=""),"",C15+H15)</f>
        <v/>
      </c>
      <c r="L15" s="28" t="n"/>
      <c r="M15" s="17" t="n"/>
      <c r="N15" s="15" t="n"/>
      <c r="O15" s="15" t="n"/>
      <c r="P15" s="28" t="n"/>
      <c r="Q15" s="28" t="n"/>
      <c r="R15" s="8">
        <f>IF(K15="","",K15-'Catálogos y parámetros'!$B$2)</f>
        <v/>
      </c>
      <c r="S15" s="22">
        <f>IF(OR(L15="",M15="",I15="",J15=""),"",J15+I15-M15)</f>
        <v/>
      </c>
      <c r="T15" s="23">
        <f>IF(L15="","Sin reporte",IF(OR(K15="",M15="",J15="",I15=""),"Revisar datos",IF(AND(L15&lt;=K15,M15&lt;=J15+I15),"Dentro de parámetros","Fuera de parámetros")))</f>
        <v/>
      </c>
      <c r="U15" s="6">
        <f>IF(A15="","",IF(AND(OR(N15="Reportada",N15="En revisión",N15="Autorizada"),P15&lt;&gt;"",P15&lt;'Catálogos y parámetros'!$B$2),"Crítica",IF(AND(OR(N15="Reportada",N15="En revisión",N15="Autorizada"),X15&gt;'Catálogos y parámetros'!$B$4),"Alta",IF(AND(L15="",R15&gt;=0,R15&lt;='Catálogos y parámetros'!$B$3),"Vigilar","Normal"))))</f>
        <v/>
      </c>
      <c r="V15" s="23">
        <f>IF(K15="","",IF(K15&lt;'Catálogos y parámetros'!$B$2,"Vencida por fecha",IF(R15&lt;='Catálogos y parámetros'!$B$3,"Por vencer","Vigente")))</f>
        <v/>
      </c>
      <c r="W15" s="30">
        <f>IF(A15="","",IFERROR(IF(COUNTIF(Seguimiento!$B$2:$B$301,A15)=0,"",MAXIFS(Seguimiento!$C$2:$C$301,Seguimiento!$B$2:$B$301,A15)),""))</f>
        <v/>
      </c>
      <c r="X15" s="8">
        <f>IF(W15="","",'Catálogos y parámetros'!$B$2-W15)</f>
        <v/>
      </c>
    </row>
    <row r="16">
      <c r="A16" s="13" t="n"/>
      <c r="B16" s="13" t="n"/>
      <c r="C16" s="28" t="n"/>
      <c r="D16" s="13" t="n"/>
      <c r="E16" s="13" t="n"/>
      <c r="F16" s="15" t="n"/>
      <c r="G16" s="15" t="n"/>
      <c r="H16" s="16" t="n"/>
      <c r="I16" s="17" t="n"/>
      <c r="J16" s="17" t="n"/>
      <c r="K16" s="29">
        <f>IF(OR(C16="",H16=""),"",C16+H16)</f>
        <v/>
      </c>
      <c r="L16" s="28" t="n"/>
      <c r="M16" s="17" t="n"/>
      <c r="N16" s="15" t="n"/>
      <c r="O16" s="15" t="n"/>
      <c r="P16" s="28" t="n"/>
      <c r="Q16" s="28" t="n"/>
      <c r="R16" s="5">
        <f>IF(K16="","",K16-'Catálogos y parámetros'!$B$2)</f>
        <v/>
      </c>
      <c r="S16" s="19">
        <f>IF(OR(L16="",M16="",I16="",J16=""),"",J16+I16-M16)</f>
        <v/>
      </c>
      <c r="T16" s="20">
        <f>IF(L16="","Sin reporte",IF(OR(K16="",M16="",J16="",I16=""),"Revisar datos",IF(AND(L16&lt;=K16,M16&lt;=J16+I16),"Dentro de parámetros","Fuera de parámetros")))</f>
        <v/>
      </c>
      <c r="U16" s="3">
        <f>IF(A16="","",IF(AND(OR(N16="Reportada",N16="En revisión",N16="Autorizada"),P16&lt;&gt;"",P16&lt;'Catálogos y parámetros'!$B$2),"Crítica",IF(AND(OR(N16="Reportada",N16="En revisión",N16="Autorizada"),X16&gt;'Catálogos y parámetros'!$B$4),"Alta",IF(AND(L16="",R16&gt;=0,R16&lt;='Catálogos y parámetros'!$B$3),"Vigilar","Normal"))))</f>
        <v/>
      </c>
      <c r="V16" s="20">
        <f>IF(K16="","",IF(K16&lt;'Catálogos y parámetros'!$B$2,"Vencida por fecha",IF(R16&lt;='Catálogos y parámetros'!$B$3,"Por vencer","Vigente")))</f>
        <v/>
      </c>
      <c r="W16" s="29">
        <f>IF(A16="","",IFERROR(IF(COUNTIF(Seguimiento!$B$2:$B$301,A16)=0,"",MAXIFS(Seguimiento!$C$2:$C$301,Seguimiento!$B$2:$B$301,A16)),""))</f>
        <v/>
      </c>
      <c r="X16" s="5">
        <f>IF(W16="","",'Catálogos y parámetros'!$B$2-W16)</f>
        <v/>
      </c>
    </row>
    <row r="17">
      <c r="A17" s="13" t="n"/>
      <c r="B17" s="13" t="n"/>
      <c r="C17" s="28" t="n"/>
      <c r="D17" s="13" t="n"/>
      <c r="E17" s="13" t="n"/>
      <c r="F17" s="15" t="n"/>
      <c r="G17" s="15" t="n"/>
      <c r="H17" s="16" t="n"/>
      <c r="I17" s="17" t="n"/>
      <c r="J17" s="17" t="n"/>
      <c r="K17" s="30">
        <f>IF(OR(C17="",H17=""),"",C17+H17)</f>
        <v/>
      </c>
      <c r="L17" s="28" t="n"/>
      <c r="M17" s="17" t="n"/>
      <c r="N17" s="15" t="n"/>
      <c r="O17" s="15" t="n"/>
      <c r="P17" s="28" t="n"/>
      <c r="Q17" s="28" t="n"/>
      <c r="R17" s="8">
        <f>IF(K17="","",K17-'Catálogos y parámetros'!$B$2)</f>
        <v/>
      </c>
      <c r="S17" s="22">
        <f>IF(OR(L17="",M17="",I17="",J17=""),"",J17+I17-M17)</f>
        <v/>
      </c>
      <c r="T17" s="23">
        <f>IF(L17="","Sin reporte",IF(OR(K17="",M17="",J17="",I17=""),"Revisar datos",IF(AND(L17&lt;=K17,M17&lt;=J17+I17),"Dentro de parámetros","Fuera de parámetros")))</f>
        <v/>
      </c>
      <c r="U17" s="6">
        <f>IF(A17="","",IF(AND(OR(N17="Reportada",N17="En revisión",N17="Autorizada"),P17&lt;&gt;"",P17&lt;'Catálogos y parámetros'!$B$2),"Crítica",IF(AND(OR(N17="Reportada",N17="En revisión",N17="Autorizada"),X17&gt;'Catálogos y parámetros'!$B$4),"Alta",IF(AND(L17="",R17&gt;=0,R17&lt;='Catálogos y parámetros'!$B$3),"Vigilar","Normal"))))</f>
        <v/>
      </c>
      <c r="V17" s="23">
        <f>IF(K17="","",IF(K17&lt;'Catálogos y parámetros'!$B$2,"Vencida por fecha",IF(R17&lt;='Catálogos y parámetros'!$B$3,"Por vencer","Vigente")))</f>
        <v/>
      </c>
      <c r="W17" s="30">
        <f>IF(A17="","",IFERROR(IF(COUNTIF(Seguimiento!$B$2:$B$301,A17)=0,"",MAXIFS(Seguimiento!$C$2:$C$301,Seguimiento!$B$2:$B$301,A17)),""))</f>
        <v/>
      </c>
      <c r="X17" s="8">
        <f>IF(W17="","",'Catálogos y parámetros'!$B$2-W17)</f>
        <v/>
      </c>
    </row>
    <row r="18">
      <c r="A18" s="13" t="n"/>
      <c r="B18" s="13" t="n"/>
      <c r="C18" s="28" t="n"/>
      <c r="D18" s="13" t="n"/>
      <c r="E18" s="13" t="n"/>
      <c r="F18" s="15" t="n"/>
      <c r="G18" s="15" t="n"/>
      <c r="H18" s="16" t="n"/>
      <c r="I18" s="17" t="n"/>
      <c r="J18" s="17" t="n"/>
      <c r="K18" s="29">
        <f>IF(OR(C18="",H18=""),"",C18+H18)</f>
        <v/>
      </c>
      <c r="L18" s="28" t="n"/>
      <c r="M18" s="17" t="n"/>
      <c r="N18" s="15" t="n"/>
      <c r="O18" s="15" t="n"/>
      <c r="P18" s="28" t="n"/>
      <c r="Q18" s="28" t="n"/>
      <c r="R18" s="5">
        <f>IF(K18="","",K18-'Catálogos y parámetros'!$B$2)</f>
        <v/>
      </c>
      <c r="S18" s="19">
        <f>IF(OR(L18="",M18="",I18="",J18=""),"",J18+I18-M18)</f>
        <v/>
      </c>
      <c r="T18" s="20">
        <f>IF(L18="","Sin reporte",IF(OR(K18="",M18="",J18="",I18=""),"Revisar datos",IF(AND(L18&lt;=K18,M18&lt;=J18+I18),"Dentro de parámetros","Fuera de parámetros")))</f>
        <v/>
      </c>
      <c r="U18" s="3">
        <f>IF(A18="","",IF(AND(OR(N18="Reportada",N18="En revisión",N18="Autorizada"),P18&lt;&gt;"",P18&lt;'Catálogos y parámetros'!$B$2),"Crítica",IF(AND(OR(N18="Reportada",N18="En revisión",N18="Autorizada"),X18&gt;'Catálogos y parámetros'!$B$4),"Alta",IF(AND(L18="",R18&gt;=0,R18&lt;='Catálogos y parámetros'!$B$3),"Vigilar","Normal"))))</f>
        <v/>
      </c>
      <c r="V18" s="20">
        <f>IF(K18="","",IF(K18&lt;'Catálogos y parámetros'!$B$2,"Vencida por fecha",IF(R18&lt;='Catálogos y parámetros'!$B$3,"Por vencer","Vigente")))</f>
        <v/>
      </c>
      <c r="W18" s="29">
        <f>IF(A18="","",IFERROR(IF(COUNTIF(Seguimiento!$B$2:$B$301,A18)=0,"",MAXIFS(Seguimiento!$C$2:$C$301,Seguimiento!$B$2:$B$301,A18)),""))</f>
        <v/>
      </c>
      <c r="X18" s="5">
        <f>IF(W18="","",'Catálogos y parámetros'!$B$2-W18)</f>
        <v/>
      </c>
    </row>
    <row r="19">
      <c r="A19" s="13" t="n"/>
      <c r="B19" s="13" t="n"/>
      <c r="C19" s="28" t="n"/>
      <c r="D19" s="13" t="n"/>
      <c r="E19" s="13" t="n"/>
      <c r="F19" s="15" t="n"/>
      <c r="G19" s="15" t="n"/>
      <c r="H19" s="16" t="n"/>
      <c r="I19" s="17" t="n"/>
      <c r="J19" s="17" t="n"/>
      <c r="K19" s="30">
        <f>IF(OR(C19="",H19=""),"",C19+H19)</f>
        <v/>
      </c>
      <c r="L19" s="28" t="n"/>
      <c r="M19" s="17" t="n"/>
      <c r="N19" s="15" t="n"/>
      <c r="O19" s="15" t="n"/>
      <c r="P19" s="28" t="n"/>
      <c r="Q19" s="28" t="n"/>
      <c r="R19" s="8">
        <f>IF(K19="","",K19-'Catálogos y parámetros'!$B$2)</f>
        <v/>
      </c>
      <c r="S19" s="22">
        <f>IF(OR(L19="",M19="",I19="",J19=""),"",J19+I19-M19)</f>
        <v/>
      </c>
      <c r="T19" s="23">
        <f>IF(L19="","Sin reporte",IF(OR(K19="",M19="",J19="",I19=""),"Revisar datos",IF(AND(L19&lt;=K19,M19&lt;=J19+I19),"Dentro de parámetros","Fuera de parámetros")))</f>
        <v/>
      </c>
      <c r="U19" s="6">
        <f>IF(A19="","",IF(AND(OR(N19="Reportada",N19="En revisión",N19="Autorizada"),P19&lt;&gt;"",P19&lt;'Catálogos y parámetros'!$B$2),"Crítica",IF(AND(OR(N19="Reportada",N19="En revisión",N19="Autorizada"),X19&gt;'Catálogos y parámetros'!$B$4),"Alta",IF(AND(L19="",R19&gt;=0,R19&lt;='Catálogos y parámetros'!$B$3),"Vigilar","Normal"))))</f>
        <v/>
      </c>
      <c r="V19" s="23">
        <f>IF(K19="","",IF(K19&lt;'Catálogos y parámetros'!$B$2,"Vencida por fecha",IF(R19&lt;='Catálogos y parámetros'!$B$3,"Por vencer","Vigente")))</f>
        <v/>
      </c>
      <c r="W19" s="30">
        <f>IF(A19="","",IFERROR(IF(COUNTIF(Seguimiento!$B$2:$B$301,A19)=0,"",MAXIFS(Seguimiento!$C$2:$C$301,Seguimiento!$B$2:$B$301,A19)),""))</f>
        <v/>
      </c>
      <c r="X19" s="8">
        <f>IF(W19="","",'Catálogos y parámetros'!$B$2-W19)</f>
        <v/>
      </c>
    </row>
    <row r="20">
      <c r="A20" s="13" t="n"/>
      <c r="B20" s="13" t="n"/>
      <c r="C20" s="28" t="n"/>
      <c r="D20" s="13" t="n"/>
      <c r="E20" s="13" t="n"/>
      <c r="F20" s="15" t="n"/>
      <c r="G20" s="15" t="n"/>
      <c r="H20" s="16" t="n"/>
      <c r="I20" s="17" t="n"/>
      <c r="J20" s="17" t="n"/>
      <c r="K20" s="29">
        <f>IF(OR(C20="",H20=""),"",C20+H20)</f>
        <v/>
      </c>
      <c r="L20" s="28" t="n"/>
      <c r="M20" s="17" t="n"/>
      <c r="N20" s="15" t="n"/>
      <c r="O20" s="15" t="n"/>
      <c r="P20" s="28" t="n"/>
      <c r="Q20" s="28" t="n"/>
      <c r="R20" s="5">
        <f>IF(K20="","",K20-'Catálogos y parámetros'!$B$2)</f>
        <v/>
      </c>
      <c r="S20" s="19">
        <f>IF(OR(L20="",M20="",I20="",J20=""),"",J20+I20-M20)</f>
        <v/>
      </c>
      <c r="T20" s="20">
        <f>IF(L20="","Sin reporte",IF(OR(K20="",M20="",J20="",I20=""),"Revisar datos",IF(AND(L20&lt;=K20,M20&lt;=J20+I20),"Dentro de parámetros","Fuera de parámetros")))</f>
        <v/>
      </c>
      <c r="U20" s="3">
        <f>IF(A20="","",IF(AND(OR(N20="Reportada",N20="En revisión",N20="Autorizada"),P20&lt;&gt;"",P20&lt;'Catálogos y parámetros'!$B$2),"Crítica",IF(AND(OR(N20="Reportada",N20="En revisión",N20="Autorizada"),X20&gt;'Catálogos y parámetros'!$B$4),"Alta",IF(AND(L20="",R20&gt;=0,R20&lt;='Catálogos y parámetros'!$B$3),"Vigilar","Normal"))))</f>
        <v/>
      </c>
      <c r="V20" s="20">
        <f>IF(K20="","",IF(K20&lt;'Catálogos y parámetros'!$B$2,"Vencida por fecha",IF(R20&lt;='Catálogos y parámetros'!$B$3,"Por vencer","Vigente")))</f>
        <v/>
      </c>
      <c r="W20" s="29">
        <f>IF(A20="","",IFERROR(IF(COUNTIF(Seguimiento!$B$2:$B$301,A20)=0,"",MAXIFS(Seguimiento!$C$2:$C$301,Seguimiento!$B$2:$B$301,A20)),""))</f>
        <v/>
      </c>
      <c r="X20" s="5">
        <f>IF(W20="","",'Catálogos y parámetros'!$B$2-W20)</f>
        <v/>
      </c>
    </row>
    <row r="21">
      <c r="A21" s="13" t="n"/>
      <c r="B21" s="13" t="n"/>
      <c r="C21" s="28" t="n"/>
      <c r="D21" s="13" t="n"/>
      <c r="E21" s="13" t="n"/>
      <c r="F21" s="15" t="n"/>
      <c r="G21" s="15" t="n"/>
      <c r="H21" s="16" t="n"/>
      <c r="I21" s="17" t="n"/>
      <c r="J21" s="17" t="n"/>
      <c r="K21" s="30">
        <f>IF(OR(C21="",H21=""),"",C21+H21)</f>
        <v/>
      </c>
      <c r="L21" s="28" t="n"/>
      <c r="M21" s="17" t="n"/>
      <c r="N21" s="15" t="n"/>
      <c r="O21" s="15" t="n"/>
      <c r="P21" s="28" t="n"/>
      <c r="Q21" s="28" t="n"/>
      <c r="R21" s="8">
        <f>IF(K21="","",K21-'Catálogos y parámetros'!$B$2)</f>
        <v/>
      </c>
      <c r="S21" s="22">
        <f>IF(OR(L21="",M21="",I21="",J21=""),"",J21+I21-M21)</f>
        <v/>
      </c>
      <c r="T21" s="23">
        <f>IF(L21="","Sin reporte",IF(OR(K21="",M21="",J21="",I21=""),"Revisar datos",IF(AND(L21&lt;=K21,M21&lt;=J21+I21),"Dentro de parámetros","Fuera de parámetros")))</f>
        <v/>
      </c>
      <c r="U21" s="6">
        <f>IF(A21="","",IF(AND(OR(N21="Reportada",N21="En revisión",N21="Autorizada"),P21&lt;&gt;"",P21&lt;'Catálogos y parámetros'!$B$2),"Crítica",IF(AND(OR(N21="Reportada",N21="En revisión",N21="Autorizada"),X21&gt;'Catálogos y parámetros'!$B$4),"Alta",IF(AND(L21="",R21&gt;=0,R21&lt;='Catálogos y parámetros'!$B$3),"Vigilar","Normal"))))</f>
        <v/>
      </c>
      <c r="V21" s="23">
        <f>IF(K21="","",IF(K21&lt;'Catálogos y parámetros'!$B$2,"Vencida por fecha",IF(R21&lt;='Catálogos y parámetros'!$B$3,"Por vencer","Vigente")))</f>
        <v/>
      </c>
      <c r="W21" s="30">
        <f>IF(A21="","",IFERROR(IF(COUNTIF(Seguimiento!$B$2:$B$301,A21)=0,"",MAXIFS(Seguimiento!$C$2:$C$301,Seguimiento!$B$2:$B$301,A21)),""))</f>
        <v/>
      </c>
      <c r="X21" s="8">
        <f>IF(W21="","",'Catálogos y parámetros'!$B$2-W21)</f>
        <v/>
      </c>
    </row>
    <row r="22">
      <c r="A22" s="13" t="n"/>
      <c r="B22" s="13" t="n"/>
      <c r="C22" s="28" t="n"/>
      <c r="D22" s="13" t="n"/>
      <c r="E22" s="13" t="n"/>
      <c r="F22" s="15" t="n"/>
      <c r="G22" s="15" t="n"/>
      <c r="H22" s="16" t="n"/>
      <c r="I22" s="17" t="n"/>
      <c r="J22" s="17" t="n"/>
      <c r="K22" s="29">
        <f>IF(OR(C22="",H22=""),"",C22+H22)</f>
        <v/>
      </c>
      <c r="L22" s="28" t="n"/>
      <c r="M22" s="17" t="n"/>
      <c r="N22" s="15" t="n"/>
      <c r="O22" s="15" t="n"/>
      <c r="P22" s="28" t="n"/>
      <c r="Q22" s="28" t="n"/>
      <c r="R22" s="5">
        <f>IF(K22="","",K22-'Catálogos y parámetros'!$B$2)</f>
        <v/>
      </c>
      <c r="S22" s="19">
        <f>IF(OR(L22="",M22="",I22="",J22=""),"",J22+I22-M22)</f>
        <v/>
      </c>
      <c r="T22" s="20">
        <f>IF(L22="","Sin reporte",IF(OR(K22="",M22="",J22="",I22=""),"Revisar datos",IF(AND(L22&lt;=K22,M22&lt;=J22+I22),"Dentro de parámetros","Fuera de parámetros")))</f>
        <v/>
      </c>
      <c r="U22" s="3">
        <f>IF(A22="","",IF(AND(OR(N22="Reportada",N22="En revisión",N22="Autorizada"),P22&lt;&gt;"",P22&lt;'Catálogos y parámetros'!$B$2),"Crítica",IF(AND(OR(N22="Reportada",N22="En revisión",N22="Autorizada"),X22&gt;'Catálogos y parámetros'!$B$4),"Alta",IF(AND(L22="",R22&gt;=0,R22&lt;='Catálogos y parámetros'!$B$3),"Vigilar","Normal"))))</f>
        <v/>
      </c>
      <c r="V22" s="20">
        <f>IF(K22="","",IF(K22&lt;'Catálogos y parámetros'!$B$2,"Vencida por fecha",IF(R22&lt;='Catálogos y parámetros'!$B$3,"Por vencer","Vigente")))</f>
        <v/>
      </c>
      <c r="W22" s="29">
        <f>IF(A22="","",IFERROR(IF(COUNTIF(Seguimiento!$B$2:$B$301,A22)=0,"",MAXIFS(Seguimiento!$C$2:$C$301,Seguimiento!$B$2:$B$301,A22)),""))</f>
        <v/>
      </c>
      <c r="X22" s="5">
        <f>IF(W22="","",'Catálogos y parámetros'!$B$2-W22)</f>
        <v/>
      </c>
    </row>
    <row r="23">
      <c r="A23" s="13" t="n"/>
      <c r="B23" s="13" t="n"/>
      <c r="C23" s="28" t="n"/>
      <c r="D23" s="13" t="n"/>
      <c r="E23" s="13" t="n"/>
      <c r="F23" s="15" t="n"/>
      <c r="G23" s="15" t="n"/>
      <c r="H23" s="16" t="n"/>
      <c r="I23" s="17" t="n"/>
      <c r="J23" s="17" t="n"/>
      <c r="K23" s="30">
        <f>IF(OR(C23="",H23=""),"",C23+H23)</f>
        <v/>
      </c>
      <c r="L23" s="28" t="n"/>
      <c r="M23" s="17" t="n"/>
      <c r="N23" s="15" t="n"/>
      <c r="O23" s="15" t="n"/>
      <c r="P23" s="28" t="n"/>
      <c r="Q23" s="28" t="n"/>
      <c r="R23" s="8">
        <f>IF(K23="","",K23-'Catálogos y parámetros'!$B$2)</f>
        <v/>
      </c>
      <c r="S23" s="22">
        <f>IF(OR(L23="",M23="",I23="",J23=""),"",J23+I23-M23)</f>
        <v/>
      </c>
      <c r="T23" s="23">
        <f>IF(L23="","Sin reporte",IF(OR(K23="",M23="",J23="",I23=""),"Revisar datos",IF(AND(L23&lt;=K23,M23&lt;=J23+I23),"Dentro de parámetros","Fuera de parámetros")))</f>
        <v/>
      </c>
      <c r="U23" s="6">
        <f>IF(A23="","",IF(AND(OR(N23="Reportada",N23="En revisión",N23="Autorizada"),P23&lt;&gt;"",P23&lt;'Catálogos y parámetros'!$B$2),"Crítica",IF(AND(OR(N23="Reportada",N23="En revisión",N23="Autorizada"),X23&gt;'Catálogos y parámetros'!$B$4),"Alta",IF(AND(L23="",R23&gt;=0,R23&lt;='Catálogos y parámetros'!$B$3),"Vigilar","Normal"))))</f>
        <v/>
      </c>
      <c r="V23" s="23">
        <f>IF(K23="","",IF(K23&lt;'Catálogos y parámetros'!$B$2,"Vencida por fecha",IF(R23&lt;='Catálogos y parámetros'!$B$3,"Por vencer","Vigente")))</f>
        <v/>
      </c>
      <c r="W23" s="30">
        <f>IF(A23="","",IFERROR(IF(COUNTIF(Seguimiento!$B$2:$B$301,A23)=0,"",MAXIFS(Seguimiento!$C$2:$C$301,Seguimiento!$B$2:$B$301,A23)),""))</f>
        <v/>
      </c>
      <c r="X23" s="8">
        <f>IF(W23="","",'Catálogos y parámetros'!$B$2-W23)</f>
        <v/>
      </c>
    </row>
    <row r="24">
      <c r="A24" s="13" t="n"/>
      <c r="B24" s="13" t="n"/>
      <c r="C24" s="28" t="n"/>
      <c r="D24" s="13" t="n"/>
      <c r="E24" s="13" t="n"/>
      <c r="F24" s="15" t="n"/>
      <c r="G24" s="15" t="n"/>
      <c r="H24" s="16" t="n"/>
      <c r="I24" s="17" t="n"/>
      <c r="J24" s="17" t="n"/>
      <c r="K24" s="29">
        <f>IF(OR(C24="",H24=""),"",C24+H24)</f>
        <v/>
      </c>
      <c r="L24" s="28" t="n"/>
      <c r="M24" s="17" t="n"/>
      <c r="N24" s="15" t="n"/>
      <c r="O24" s="15" t="n"/>
      <c r="P24" s="28" t="n"/>
      <c r="Q24" s="28" t="n"/>
      <c r="R24" s="5">
        <f>IF(K24="","",K24-'Catálogos y parámetros'!$B$2)</f>
        <v/>
      </c>
      <c r="S24" s="19">
        <f>IF(OR(L24="",M24="",I24="",J24=""),"",J24+I24-M24)</f>
        <v/>
      </c>
      <c r="T24" s="20">
        <f>IF(L24="","Sin reporte",IF(OR(K24="",M24="",J24="",I24=""),"Revisar datos",IF(AND(L24&lt;=K24,M24&lt;=J24+I24),"Dentro de parámetros","Fuera de parámetros")))</f>
        <v/>
      </c>
      <c r="U24" s="3">
        <f>IF(A24="","",IF(AND(OR(N24="Reportada",N24="En revisión",N24="Autorizada"),P24&lt;&gt;"",P24&lt;'Catálogos y parámetros'!$B$2),"Crítica",IF(AND(OR(N24="Reportada",N24="En revisión",N24="Autorizada"),X24&gt;'Catálogos y parámetros'!$B$4),"Alta",IF(AND(L24="",R24&gt;=0,R24&lt;='Catálogos y parámetros'!$B$3),"Vigilar","Normal"))))</f>
        <v/>
      </c>
      <c r="V24" s="20">
        <f>IF(K24="","",IF(K24&lt;'Catálogos y parámetros'!$B$2,"Vencida por fecha",IF(R24&lt;='Catálogos y parámetros'!$B$3,"Por vencer","Vigente")))</f>
        <v/>
      </c>
      <c r="W24" s="29">
        <f>IF(A24="","",IFERROR(IF(COUNTIF(Seguimiento!$B$2:$B$301,A24)=0,"",MAXIFS(Seguimiento!$C$2:$C$301,Seguimiento!$B$2:$B$301,A24)),""))</f>
        <v/>
      </c>
      <c r="X24" s="5">
        <f>IF(W24="","",'Catálogos y parámetros'!$B$2-W24)</f>
        <v/>
      </c>
    </row>
    <row r="25">
      <c r="A25" s="13" t="n"/>
      <c r="B25" s="13" t="n"/>
      <c r="C25" s="28" t="n"/>
      <c r="D25" s="13" t="n"/>
      <c r="E25" s="13" t="n"/>
      <c r="F25" s="15" t="n"/>
      <c r="G25" s="15" t="n"/>
      <c r="H25" s="16" t="n"/>
      <c r="I25" s="17" t="n"/>
      <c r="J25" s="17" t="n"/>
      <c r="K25" s="30">
        <f>IF(OR(C25="",H25=""),"",C25+H25)</f>
        <v/>
      </c>
      <c r="L25" s="28" t="n"/>
      <c r="M25" s="17" t="n"/>
      <c r="N25" s="15" t="n"/>
      <c r="O25" s="15" t="n"/>
      <c r="P25" s="28" t="n"/>
      <c r="Q25" s="28" t="n"/>
      <c r="R25" s="8">
        <f>IF(K25="","",K25-'Catálogos y parámetros'!$B$2)</f>
        <v/>
      </c>
      <c r="S25" s="22">
        <f>IF(OR(L25="",M25="",I25="",J25=""),"",J25+I25-M25)</f>
        <v/>
      </c>
      <c r="T25" s="23">
        <f>IF(L25="","Sin reporte",IF(OR(K25="",M25="",J25="",I25=""),"Revisar datos",IF(AND(L25&lt;=K25,M25&lt;=J25+I25),"Dentro de parámetros","Fuera de parámetros")))</f>
        <v/>
      </c>
      <c r="U25" s="6">
        <f>IF(A25="","",IF(AND(OR(N25="Reportada",N25="En revisión",N25="Autorizada"),P25&lt;&gt;"",P25&lt;'Catálogos y parámetros'!$B$2),"Crítica",IF(AND(OR(N25="Reportada",N25="En revisión",N25="Autorizada"),X25&gt;'Catálogos y parámetros'!$B$4),"Alta",IF(AND(L25="",R25&gt;=0,R25&lt;='Catálogos y parámetros'!$B$3),"Vigilar","Normal"))))</f>
        <v/>
      </c>
      <c r="V25" s="23">
        <f>IF(K25="","",IF(K25&lt;'Catálogos y parámetros'!$B$2,"Vencida por fecha",IF(R25&lt;='Catálogos y parámetros'!$B$3,"Por vencer","Vigente")))</f>
        <v/>
      </c>
      <c r="W25" s="30">
        <f>IF(A25="","",IFERROR(IF(COUNTIF(Seguimiento!$B$2:$B$301,A25)=0,"",MAXIFS(Seguimiento!$C$2:$C$301,Seguimiento!$B$2:$B$301,A25)),""))</f>
        <v/>
      </c>
      <c r="X25" s="8">
        <f>IF(W25="","",'Catálogos y parámetros'!$B$2-W25)</f>
        <v/>
      </c>
    </row>
    <row r="26">
      <c r="A26" s="13" t="n"/>
      <c r="B26" s="13" t="n"/>
      <c r="C26" s="28" t="n"/>
      <c r="D26" s="13" t="n"/>
      <c r="E26" s="13" t="n"/>
      <c r="F26" s="15" t="n"/>
      <c r="G26" s="15" t="n"/>
      <c r="H26" s="16" t="n"/>
      <c r="I26" s="17" t="n"/>
      <c r="J26" s="17" t="n"/>
      <c r="K26" s="29">
        <f>IF(OR(C26="",H26=""),"",C26+H26)</f>
        <v/>
      </c>
      <c r="L26" s="28" t="n"/>
      <c r="M26" s="17" t="n"/>
      <c r="N26" s="15" t="n"/>
      <c r="O26" s="15" t="n"/>
      <c r="P26" s="28" t="n"/>
      <c r="Q26" s="28" t="n"/>
      <c r="R26" s="5">
        <f>IF(K26="","",K26-'Catálogos y parámetros'!$B$2)</f>
        <v/>
      </c>
      <c r="S26" s="19">
        <f>IF(OR(L26="",M26="",I26="",J26=""),"",J26+I26-M26)</f>
        <v/>
      </c>
      <c r="T26" s="20">
        <f>IF(L26="","Sin reporte",IF(OR(K26="",M26="",J26="",I26=""),"Revisar datos",IF(AND(L26&lt;=K26,M26&lt;=J26+I26),"Dentro de parámetros","Fuera de parámetros")))</f>
        <v/>
      </c>
      <c r="U26" s="3">
        <f>IF(A26="","",IF(AND(OR(N26="Reportada",N26="En revisión",N26="Autorizada"),P26&lt;&gt;"",P26&lt;'Catálogos y parámetros'!$B$2),"Crítica",IF(AND(OR(N26="Reportada",N26="En revisión",N26="Autorizada"),X26&gt;'Catálogos y parámetros'!$B$4),"Alta",IF(AND(L26="",R26&gt;=0,R26&lt;='Catálogos y parámetros'!$B$3),"Vigilar","Normal"))))</f>
        <v/>
      </c>
      <c r="V26" s="20">
        <f>IF(K26="","",IF(K26&lt;'Catálogos y parámetros'!$B$2,"Vencida por fecha",IF(R26&lt;='Catálogos y parámetros'!$B$3,"Por vencer","Vigente")))</f>
        <v/>
      </c>
      <c r="W26" s="29">
        <f>IF(A26="","",IFERROR(IF(COUNTIF(Seguimiento!$B$2:$B$301,A26)=0,"",MAXIFS(Seguimiento!$C$2:$C$301,Seguimiento!$B$2:$B$301,A26)),""))</f>
        <v/>
      </c>
      <c r="X26" s="5">
        <f>IF(W26="","",'Catálogos y parámetros'!$B$2-W26)</f>
        <v/>
      </c>
    </row>
    <row r="27">
      <c r="A27" s="13" t="n"/>
      <c r="B27" s="13" t="n"/>
      <c r="C27" s="28" t="n"/>
      <c r="D27" s="13" t="n"/>
      <c r="E27" s="13" t="n"/>
      <c r="F27" s="15" t="n"/>
      <c r="G27" s="15" t="n"/>
      <c r="H27" s="16" t="n"/>
      <c r="I27" s="17" t="n"/>
      <c r="J27" s="17" t="n"/>
      <c r="K27" s="30">
        <f>IF(OR(C27="",H27=""),"",C27+H27)</f>
        <v/>
      </c>
      <c r="L27" s="28" t="n"/>
      <c r="M27" s="17" t="n"/>
      <c r="N27" s="15" t="n"/>
      <c r="O27" s="15" t="n"/>
      <c r="P27" s="28" t="n"/>
      <c r="Q27" s="28" t="n"/>
      <c r="R27" s="8">
        <f>IF(K27="","",K27-'Catálogos y parámetros'!$B$2)</f>
        <v/>
      </c>
      <c r="S27" s="22">
        <f>IF(OR(L27="",M27="",I27="",J27=""),"",J27+I27-M27)</f>
        <v/>
      </c>
      <c r="T27" s="23">
        <f>IF(L27="","Sin reporte",IF(OR(K27="",M27="",J27="",I27=""),"Revisar datos",IF(AND(L27&lt;=K27,M27&lt;=J27+I27),"Dentro de parámetros","Fuera de parámetros")))</f>
        <v/>
      </c>
      <c r="U27" s="6">
        <f>IF(A27="","",IF(AND(OR(N27="Reportada",N27="En revisión",N27="Autorizada"),P27&lt;&gt;"",P27&lt;'Catálogos y parámetros'!$B$2),"Crítica",IF(AND(OR(N27="Reportada",N27="En revisión",N27="Autorizada"),X27&gt;'Catálogos y parámetros'!$B$4),"Alta",IF(AND(L27="",R27&gt;=0,R27&lt;='Catálogos y parámetros'!$B$3),"Vigilar","Normal"))))</f>
        <v/>
      </c>
      <c r="V27" s="23">
        <f>IF(K27="","",IF(K27&lt;'Catálogos y parámetros'!$B$2,"Vencida por fecha",IF(R27&lt;='Catálogos y parámetros'!$B$3,"Por vencer","Vigente")))</f>
        <v/>
      </c>
      <c r="W27" s="30">
        <f>IF(A27="","",IFERROR(IF(COUNTIF(Seguimiento!$B$2:$B$301,A27)=0,"",MAXIFS(Seguimiento!$C$2:$C$301,Seguimiento!$B$2:$B$301,A27)),""))</f>
        <v/>
      </c>
      <c r="X27" s="8">
        <f>IF(W27="","",'Catálogos y parámetros'!$B$2-W27)</f>
        <v/>
      </c>
    </row>
    <row r="28">
      <c r="A28" s="13" t="n"/>
      <c r="B28" s="13" t="n"/>
      <c r="C28" s="28" t="n"/>
      <c r="D28" s="13" t="n"/>
      <c r="E28" s="13" t="n"/>
      <c r="F28" s="15" t="n"/>
      <c r="G28" s="15" t="n"/>
      <c r="H28" s="16" t="n"/>
      <c r="I28" s="17" t="n"/>
      <c r="J28" s="17" t="n"/>
      <c r="K28" s="29">
        <f>IF(OR(C28="",H28=""),"",C28+H28)</f>
        <v/>
      </c>
      <c r="L28" s="28" t="n"/>
      <c r="M28" s="17" t="n"/>
      <c r="N28" s="15" t="n"/>
      <c r="O28" s="15" t="n"/>
      <c r="P28" s="28" t="n"/>
      <c r="Q28" s="28" t="n"/>
      <c r="R28" s="5">
        <f>IF(K28="","",K28-'Catálogos y parámetros'!$B$2)</f>
        <v/>
      </c>
      <c r="S28" s="19">
        <f>IF(OR(L28="",M28="",I28="",J28=""),"",J28+I28-M28)</f>
        <v/>
      </c>
      <c r="T28" s="20">
        <f>IF(L28="","Sin reporte",IF(OR(K28="",M28="",J28="",I28=""),"Revisar datos",IF(AND(L28&lt;=K28,M28&lt;=J28+I28),"Dentro de parámetros","Fuera de parámetros")))</f>
        <v/>
      </c>
      <c r="U28" s="3">
        <f>IF(A28="","",IF(AND(OR(N28="Reportada",N28="En revisión",N28="Autorizada"),P28&lt;&gt;"",P28&lt;'Catálogos y parámetros'!$B$2),"Crítica",IF(AND(OR(N28="Reportada",N28="En revisión",N28="Autorizada"),X28&gt;'Catálogos y parámetros'!$B$4),"Alta",IF(AND(L28="",R28&gt;=0,R28&lt;='Catálogos y parámetros'!$B$3),"Vigilar","Normal"))))</f>
        <v/>
      </c>
      <c r="V28" s="20">
        <f>IF(K28="","",IF(K28&lt;'Catálogos y parámetros'!$B$2,"Vencida por fecha",IF(R28&lt;='Catálogos y parámetros'!$B$3,"Por vencer","Vigente")))</f>
        <v/>
      </c>
      <c r="W28" s="29">
        <f>IF(A28="","",IFERROR(IF(COUNTIF(Seguimiento!$B$2:$B$301,A28)=0,"",MAXIFS(Seguimiento!$C$2:$C$301,Seguimiento!$B$2:$B$301,A28)),""))</f>
        <v/>
      </c>
      <c r="X28" s="5">
        <f>IF(W28="","",'Catálogos y parámetros'!$B$2-W28)</f>
        <v/>
      </c>
    </row>
    <row r="29">
      <c r="A29" s="13" t="n"/>
      <c r="B29" s="13" t="n"/>
      <c r="C29" s="28" t="n"/>
      <c r="D29" s="13" t="n"/>
      <c r="E29" s="13" t="n"/>
      <c r="F29" s="15" t="n"/>
      <c r="G29" s="15" t="n"/>
      <c r="H29" s="16" t="n"/>
      <c r="I29" s="17" t="n"/>
      <c r="J29" s="17" t="n"/>
      <c r="K29" s="30">
        <f>IF(OR(C29="",H29=""),"",C29+H29)</f>
        <v/>
      </c>
      <c r="L29" s="28" t="n"/>
      <c r="M29" s="17" t="n"/>
      <c r="N29" s="15" t="n"/>
      <c r="O29" s="15" t="n"/>
      <c r="P29" s="28" t="n"/>
      <c r="Q29" s="28" t="n"/>
      <c r="R29" s="8">
        <f>IF(K29="","",K29-'Catálogos y parámetros'!$B$2)</f>
        <v/>
      </c>
      <c r="S29" s="22">
        <f>IF(OR(L29="",M29="",I29="",J29=""),"",J29+I29-M29)</f>
        <v/>
      </c>
      <c r="T29" s="23">
        <f>IF(L29="","Sin reporte",IF(OR(K29="",M29="",J29="",I29=""),"Revisar datos",IF(AND(L29&lt;=K29,M29&lt;=J29+I29),"Dentro de parámetros","Fuera de parámetros")))</f>
        <v/>
      </c>
      <c r="U29" s="6">
        <f>IF(A29="","",IF(AND(OR(N29="Reportada",N29="En revisión",N29="Autorizada"),P29&lt;&gt;"",P29&lt;'Catálogos y parámetros'!$B$2),"Crítica",IF(AND(OR(N29="Reportada",N29="En revisión",N29="Autorizada"),X29&gt;'Catálogos y parámetros'!$B$4),"Alta",IF(AND(L29="",R29&gt;=0,R29&lt;='Catálogos y parámetros'!$B$3),"Vigilar","Normal"))))</f>
        <v/>
      </c>
      <c r="V29" s="23">
        <f>IF(K29="","",IF(K29&lt;'Catálogos y parámetros'!$B$2,"Vencida por fecha",IF(R29&lt;='Catálogos y parámetros'!$B$3,"Por vencer","Vigente")))</f>
        <v/>
      </c>
      <c r="W29" s="30">
        <f>IF(A29="","",IFERROR(IF(COUNTIF(Seguimiento!$B$2:$B$301,A29)=0,"",MAXIFS(Seguimiento!$C$2:$C$301,Seguimiento!$B$2:$B$301,A29)),""))</f>
        <v/>
      </c>
      <c r="X29" s="8">
        <f>IF(W29="","",'Catálogos y parámetros'!$B$2-W29)</f>
        <v/>
      </c>
    </row>
    <row r="30">
      <c r="A30" s="13" t="n"/>
      <c r="B30" s="13" t="n"/>
      <c r="C30" s="28" t="n"/>
      <c r="D30" s="13" t="n"/>
      <c r="E30" s="13" t="n"/>
      <c r="F30" s="15" t="n"/>
      <c r="G30" s="15" t="n"/>
      <c r="H30" s="16" t="n"/>
      <c r="I30" s="17" t="n"/>
      <c r="J30" s="17" t="n"/>
      <c r="K30" s="29">
        <f>IF(OR(C30="",H30=""),"",C30+H30)</f>
        <v/>
      </c>
      <c r="L30" s="28" t="n"/>
      <c r="M30" s="17" t="n"/>
      <c r="N30" s="15" t="n"/>
      <c r="O30" s="15" t="n"/>
      <c r="P30" s="28" t="n"/>
      <c r="Q30" s="28" t="n"/>
      <c r="R30" s="5">
        <f>IF(K30="","",K30-'Catálogos y parámetros'!$B$2)</f>
        <v/>
      </c>
      <c r="S30" s="19">
        <f>IF(OR(L30="",M30="",I30="",J30=""),"",J30+I30-M30)</f>
        <v/>
      </c>
      <c r="T30" s="20">
        <f>IF(L30="","Sin reporte",IF(OR(K30="",M30="",J30="",I30=""),"Revisar datos",IF(AND(L30&lt;=K30,M30&lt;=J30+I30),"Dentro de parámetros","Fuera de parámetros")))</f>
        <v/>
      </c>
      <c r="U30" s="3">
        <f>IF(A30="","",IF(AND(OR(N30="Reportada",N30="En revisión",N30="Autorizada"),P30&lt;&gt;"",P30&lt;'Catálogos y parámetros'!$B$2),"Crítica",IF(AND(OR(N30="Reportada",N30="En revisión",N30="Autorizada"),X30&gt;'Catálogos y parámetros'!$B$4),"Alta",IF(AND(L30="",R30&gt;=0,R30&lt;='Catálogos y parámetros'!$B$3),"Vigilar","Normal"))))</f>
        <v/>
      </c>
      <c r="V30" s="20">
        <f>IF(K30="","",IF(K30&lt;'Catálogos y parámetros'!$B$2,"Vencida por fecha",IF(R30&lt;='Catálogos y parámetros'!$B$3,"Por vencer","Vigente")))</f>
        <v/>
      </c>
      <c r="W30" s="29">
        <f>IF(A30="","",IFERROR(IF(COUNTIF(Seguimiento!$B$2:$B$301,A30)=0,"",MAXIFS(Seguimiento!$C$2:$C$301,Seguimiento!$B$2:$B$301,A30)),""))</f>
        <v/>
      </c>
      <c r="X30" s="5">
        <f>IF(W30="","",'Catálogos y parámetros'!$B$2-W30)</f>
        <v/>
      </c>
    </row>
    <row r="31">
      <c r="A31" s="13" t="n"/>
      <c r="B31" s="13" t="n"/>
      <c r="C31" s="28" t="n"/>
      <c r="D31" s="13" t="n"/>
      <c r="E31" s="13" t="n"/>
      <c r="F31" s="15" t="n"/>
      <c r="G31" s="15" t="n"/>
      <c r="H31" s="16" t="n"/>
      <c r="I31" s="17" t="n"/>
      <c r="J31" s="17" t="n"/>
      <c r="K31" s="30">
        <f>IF(OR(C31="",H31=""),"",C31+H31)</f>
        <v/>
      </c>
      <c r="L31" s="28" t="n"/>
      <c r="M31" s="17" t="n"/>
      <c r="N31" s="15" t="n"/>
      <c r="O31" s="15" t="n"/>
      <c r="P31" s="28" t="n"/>
      <c r="Q31" s="28" t="n"/>
      <c r="R31" s="8">
        <f>IF(K31="","",K31-'Catálogos y parámetros'!$B$2)</f>
        <v/>
      </c>
      <c r="S31" s="22">
        <f>IF(OR(L31="",M31="",I31="",J31=""),"",J31+I31-M31)</f>
        <v/>
      </c>
      <c r="T31" s="23">
        <f>IF(L31="","Sin reporte",IF(OR(K31="",M31="",J31="",I31=""),"Revisar datos",IF(AND(L31&lt;=K31,M31&lt;=J31+I31),"Dentro de parámetros","Fuera de parámetros")))</f>
        <v/>
      </c>
      <c r="U31" s="6">
        <f>IF(A31="","",IF(AND(OR(N31="Reportada",N31="En revisión",N31="Autorizada"),P31&lt;&gt;"",P31&lt;'Catálogos y parámetros'!$B$2),"Crítica",IF(AND(OR(N31="Reportada",N31="En revisión",N31="Autorizada"),X31&gt;'Catálogos y parámetros'!$B$4),"Alta",IF(AND(L31="",R31&gt;=0,R31&lt;='Catálogos y parámetros'!$B$3),"Vigilar","Normal"))))</f>
        <v/>
      </c>
      <c r="V31" s="23">
        <f>IF(K31="","",IF(K31&lt;'Catálogos y parámetros'!$B$2,"Vencida por fecha",IF(R31&lt;='Catálogos y parámetros'!$B$3,"Por vencer","Vigente")))</f>
        <v/>
      </c>
      <c r="W31" s="30">
        <f>IF(A31="","",IFERROR(IF(COUNTIF(Seguimiento!$B$2:$B$301,A31)=0,"",MAXIFS(Seguimiento!$C$2:$C$301,Seguimiento!$B$2:$B$301,A31)),""))</f>
        <v/>
      </c>
      <c r="X31" s="8">
        <f>IF(W31="","",'Catálogos y parámetros'!$B$2-W31)</f>
        <v/>
      </c>
    </row>
    <row r="32">
      <c r="A32" s="13" t="n"/>
      <c r="B32" s="13" t="n"/>
      <c r="C32" s="28" t="n"/>
      <c r="D32" s="13" t="n"/>
      <c r="E32" s="13" t="n"/>
      <c r="F32" s="15" t="n"/>
      <c r="G32" s="15" t="n"/>
      <c r="H32" s="16" t="n"/>
      <c r="I32" s="17" t="n"/>
      <c r="J32" s="17" t="n"/>
      <c r="K32" s="29">
        <f>IF(OR(C32="",H32=""),"",C32+H32)</f>
        <v/>
      </c>
      <c r="L32" s="28" t="n"/>
      <c r="M32" s="17" t="n"/>
      <c r="N32" s="15" t="n"/>
      <c r="O32" s="15" t="n"/>
      <c r="P32" s="28" t="n"/>
      <c r="Q32" s="28" t="n"/>
      <c r="R32" s="5">
        <f>IF(K32="","",K32-'Catálogos y parámetros'!$B$2)</f>
        <v/>
      </c>
      <c r="S32" s="19">
        <f>IF(OR(L32="",M32="",I32="",J32=""),"",J32+I32-M32)</f>
        <v/>
      </c>
      <c r="T32" s="20">
        <f>IF(L32="","Sin reporte",IF(OR(K32="",M32="",J32="",I32=""),"Revisar datos",IF(AND(L32&lt;=K32,M32&lt;=J32+I32),"Dentro de parámetros","Fuera de parámetros")))</f>
        <v/>
      </c>
      <c r="U32" s="3">
        <f>IF(A32="","",IF(AND(OR(N32="Reportada",N32="En revisión",N32="Autorizada"),P32&lt;&gt;"",P32&lt;'Catálogos y parámetros'!$B$2),"Crítica",IF(AND(OR(N32="Reportada",N32="En revisión",N32="Autorizada"),X32&gt;'Catálogos y parámetros'!$B$4),"Alta",IF(AND(L32="",R32&gt;=0,R32&lt;='Catálogos y parámetros'!$B$3),"Vigilar","Normal"))))</f>
        <v/>
      </c>
      <c r="V32" s="20">
        <f>IF(K32="","",IF(K32&lt;'Catálogos y parámetros'!$B$2,"Vencida por fecha",IF(R32&lt;='Catálogos y parámetros'!$B$3,"Por vencer","Vigente")))</f>
        <v/>
      </c>
      <c r="W32" s="29">
        <f>IF(A32="","",IFERROR(IF(COUNTIF(Seguimiento!$B$2:$B$301,A32)=0,"",MAXIFS(Seguimiento!$C$2:$C$301,Seguimiento!$B$2:$B$301,A32)),""))</f>
        <v/>
      </c>
      <c r="X32" s="5">
        <f>IF(W32="","",'Catálogos y parámetros'!$B$2-W32)</f>
        <v/>
      </c>
    </row>
    <row r="33">
      <c r="A33" s="13" t="n"/>
      <c r="B33" s="13" t="n"/>
      <c r="C33" s="28" t="n"/>
      <c r="D33" s="13" t="n"/>
      <c r="E33" s="13" t="n"/>
      <c r="F33" s="15" t="n"/>
      <c r="G33" s="15" t="n"/>
      <c r="H33" s="16" t="n"/>
      <c r="I33" s="17" t="n"/>
      <c r="J33" s="17" t="n"/>
      <c r="K33" s="30">
        <f>IF(OR(C33="",H33=""),"",C33+H33)</f>
        <v/>
      </c>
      <c r="L33" s="28" t="n"/>
      <c r="M33" s="17" t="n"/>
      <c r="N33" s="15" t="n"/>
      <c r="O33" s="15" t="n"/>
      <c r="P33" s="28" t="n"/>
      <c r="Q33" s="28" t="n"/>
      <c r="R33" s="8">
        <f>IF(K33="","",K33-'Catálogos y parámetros'!$B$2)</f>
        <v/>
      </c>
      <c r="S33" s="22">
        <f>IF(OR(L33="",M33="",I33="",J33=""),"",J33+I33-M33)</f>
        <v/>
      </c>
      <c r="T33" s="23">
        <f>IF(L33="","Sin reporte",IF(OR(K33="",M33="",J33="",I33=""),"Revisar datos",IF(AND(L33&lt;=K33,M33&lt;=J33+I33),"Dentro de parámetros","Fuera de parámetros")))</f>
        <v/>
      </c>
      <c r="U33" s="6">
        <f>IF(A33="","",IF(AND(OR(N33="Reportada",N33="En revisión",N33="Autorizada"),P33&lt;&gt;"",P33&lt;'Catálogos y parámetros'!$B$2),"Crítica",IF(AND(OR(N33="Reportada",N33="En revisión",N33="Autorizada"),X33&gt;'Catálogos y parámetros'!$B$4),"Alta",IF(AND(L33="",R33&gt;=0,R33&lt;='Catálogos y parámetros'!$B$3),"Vigilar","Normal"))))</f>
        <v/>
      </c>
      <c r="V33" s="23">
        <f>IF(K33="","",IF(K33&lt;'Catálogos y parámetros'!$B$2,"Vencida por fecha",IF(R33&lt;='Catálogos y parámetros'!$B$3,"Por vencer","Vigente")))</f>
        <v/>
      </c>
      <c r="W33" s="30">
        <f>IF(A33="","",IFERROR(IF(COUNTIF(Seguimiento!$B$2:$B$301,A33)=0,"",MAXIFS(Seguimiento!$C$2:$C$301,Seguimiento!$B$2:$B$301,A33)),""))</f>
        <v/>
      </c>
      <c r="X33" s="8">
        <f>IF(W33="","",'Catálogos y parámetros'!$B$2-W33)</f>
        <v/>
      </c>
    </row>
    <row r="34">
      <c r="A34" s="13" t="n"/>
      <c r="B34" s="13" t="n"/>
      <c r="C34" s="28" t="n"/>
      <c r="D34" s="13" t="n"/>
      <c r="E34" s="13" t="n"/>
      <c r="F34" s="15" t="n"/>
      <c r="G34" s="15" t="n"/>
      <c r="H34" s="16" t="n"/>
      <c r="I34" s="17" t="n"/>
      <c r="J34" s="17" t="n"/>
      <c r="K34" s="29">
        <f>IF(OR(C34="",H34=""),"",C34+H34)</f>
        <v/>
      </c>
      <c r="L34" s="28" t="n"/>
      <c r="M34" s="17" t="n"/>
      <c r="N34" s="15" t="n"/>
      <c r="O34" s="15" t="n"/>
      <c r="P34" s="28" t="n"/>
      <c r="Q34" s="28" t="n"/>
      <c r="R34" s="5">
        <f>IF(K34="","",K34-'Catálogos y parámetros'!$B$2)</f>
        <v/>
      </c>
      <c r="S34" s="19">
        <f>IF(OR(L34="",M34="",I34="",J34=""),"",J34+I34-M34)</f>
        <v/>
      </c>
      <c r="T34" s="20">
        <f>IF(L34="","Sin reporte",IF(OR(K34="",M34="",J34="",I34=""),"Revisar datos",IF(AND(L34&lt;=K34,M34&lt;=J34+I34),"Dentro de parámetros","Fuera de parámetros")))</f>
        <v/>
      </c>
      <c r="U34" s="3">
        <f>IF(A34="","",IF(AND(OR(N34="Reportada",N34="En revisión",N34="Autorizada"),P34&lt;&gt;"",P34&lt;'Catálogos y parámetros'!$B$2),"Crítica",IF(AND(OR(N34="Reportada",N34="En revisión",N34="Autorizada"),X34&gt;'Catálogos y parámetros'!$B$4),"Alta",IF(AND(L34="",R34&gt;=0,R34&lt;='Catálogos y parámetros'!$B$3),"Vigilar","Normal"))))</f>
        <v/>
      </c>
      <c r="V34" s="20">
        <f>IF(K34="","",IF(K34&lt;'Catálogos y parámetros'!$B$2,"Vencida por fecha",IF(R34&lt;='Catálogos y parámetros'!$B$3,"Por vencer","Vigente")))</f>
        <v/>
      </c>
      <c r="W34" s="29">
        <f>IF(A34="","",IFERROR(IF(COUNTIF(Seguimiento!$B$2:$B$301,A34)=0,"",MAXIFS(Seguimiento!$C$2:$C$301,Seguimiento!$B$2:$B$301,A34)),""))</f>
        <v/>
      </c>
      <c r="X34" s="5">
        <f>IF(W34="","",'Catálogos y parámetros'!$B$2-W34)</f>
        <v/>
      </c>
    </row>
    <row r="35">
      <c r="A35" s="13" t="n"/>
      <c r="B35" s="13" t="n"/>
      <c r="C35" s="28" t="n"/>
      <c r="D35" s="13" t="n"/>
      <c r="E35" s="13" t="n"/>
      <c r="F35" s="15" t="n"/>
      <c r="G35" s="15" t="n"/>
      <c r="H35" s="16" t="n"/>
      <c r="I35" s="17" t="n"/>
      <c r="J35" s="17" t="n"/>
      <c r="K35" s="30">
        <f>IF(OR(C35="",H35=""),"",C35+H35)</f>
        <v/>
      </c>
      <c r="L35" s="28" t="n"/>
      <c r="M35" s="17" t="n"/>
      <c r="N35" s="15" t="n"/>
      <c r="O35" s="15" t="n"/>
      <c r="P35" s="28" t="n"/>
      <c r="Q35" s="28" t="n"/>
      <c r="R35" s="8">
        <f>IF(K35="","",K35-'Catálogos y parámetros'!$B$2)</f>
        <v/>
      </c>
      <c r="S35" s="22">
        <f>IF(OR(L35="",M35="",I35="",J35=""),"",J35+I35-M35)</f>
        <v/>
      </c>
      <c r="T35" s="23">
        <f>IF(L35="","Sin reporte",IF(OR(K35="",M35="",J35="",I35=""),"Revisar datos",IF(AND(L35&lt;=K35,M35&lt;=J35+I35),"Dentro de parámetros","Fuera de parámetros")))</f>
        <v/>
      </c>
      <c r="U35" s="6">
        <f>IF(A35="","",IF(AND(OR(N35="Reportada",N35="En revisión",N35="Autorizada"),P35&lt;&gt;"",P35&lt;'Catálogos y parámetros'!$B$2),"Crítica",IF(AND(OR(N35="Reportada",N35="En revisión",N35="Autorizada"),X35&gt;'Catálogos y parámetros'!$B$4),"Alta",IF(AND(L35="",R35&gt;=0,R35&lt;='Catálogos y parámetros'!$B$3),"Vigilar","Normal"))))</f>
        <v/>
      </c>
      <c r="V35" s="23">
        <f>IF(K35="","",IF(K35&lt;'Catálogos y parámetros'!$B$2,"Vencida por fecha",IF(R35&lt;='Catálogos y parámetros'!$B$3,"Por vencer","Vigente")))</f>
        <v/>
      </c>
      <c r="W35" s="30">
        <f>IF(A35="","",IFERROR(IF(COUNTIF(Seguimiento!$B$2:$B$301,A35)=0,"",MAXIFS(Seguimiento!$C$2:$C$301,Seguimiento!$B$2:$B$301,A35)),""))</f>
        <v/>
      </c>
      <c r="X35" s="8">
        <f>IF(W35="","",'Catálogos y parámetros'!$B$2-W35)</f>
        <v/>
      </c>
    </row>
    <row r="36">
      <c r="A36" s="13" t="n"/>
      <c r="B36" s="13" t="n"/>
      <c r="C36" s="28" t="n"/>
      <c r="D36" s="13" t="n"/>
      <c r="E36" s="13" t="n"/>
      <c r="F36" s="15" t="n"/>
      <c r="G36" s="15" t="n"/>
      <c r="H36" s="16" t="n"/>
      <c r="I36" s="17" t="n"/>
      <c r="J36" s="17" t="n"/>
      <c r="K36" s="29">
        <f>IF(OR(C36="",H36=""),"",C36+H36)</f>
        <v/>
      </c>
      <c r="L36" s="28" t="n"/>
      <c r="M36" s="17" t="n"/>
      <c r="N36" s="15" t="n"/>
      <c r="O36" s="15" t="n"/>
      <c r="P36" s="28" t="n"/>
      <c r="Q36" s="28" t="n"/>
      <c r="R36" s="5">
        <f>IF(K36="","",K36-'Catálogos y parámetros'!$B$2)</f>
        <v/>
      </c>
      <c r="S36" s="19">
        <f>IF(OR(L36="",M36="",I36="",J36=""),"",J36+I36-M36)</f>
        <v/>
      </c>
      <c r="T36" s="20">
        <f>IF(L36="","Sin reporte",IF(OR(K36="",M36="",J36="",I36=""),"Revisar datos",IF(AND(L36&lt;=K36,M36&lt;=J36+I36),"Dentro de parámetros","Fuera de parámetros")))</f>
        <v/>
      </c>
      <c r="U36" s="3">
        <f>IF(A36="","",IF(AND(OR(N36="Reportada",N36="En revisión",N36="Autorizada"),P36&lt;&gt;"",P36&lt;'Catálogos y parámetros'!$B$2),"Crítica",IF(AND(OR(N36="Reportada",N36="En revisión",N36="Autorizada"),X36&gt;'Catálogos y parámetros'!$B$4),"Alta",IF(AND(L36="",R36&gt;=0,R36&lt;='Catálogos y parámetros'!$B$3),"Vigilar","Normal"))))</f>
        <v/>
      </c>
      <c r="V36" s="20">
        <f>IF(K36="","",IF(K36&lt;'Catálogos y parámetros'!$B$2,"Vencida por fecha",IF(R36&lt;='Catálogos y parámetros'!$B$3,"Por vencer","Vigente")))</f>
        <v/>
      </c>
      <c r="W36" s="29">
        <f>IF(A36="","",IFERROR(IF(COUNTIF(Seguimiento!$B$2:$B$301,A36)=0,"",MAXIFS(Seguimiento!$C$2:$C$301,Seguimiento!$B$2:$B$301,A36)),""))</f>
        <v/>
      </c>
      <c r="X36" s="5">
        <f>IF(W36="","",'Catálogos y parámetros'!$B$2-W36)</f>
        <v/>
      </c>
    </row>
    <row r="37">
      <c r="A37" s="13" t="n"/>
      <c r="B37" s="13" t="n"/>
      <c r="C37" s="28" t="n"/>
      <c r="D37" s="13" t="n"/>
      <c r="E37" s="13" t="n"/>
      <c r="F37" s="15" t="n"/>
      <c r="G37" s="15" t="n"/>
      <c r="H37" s="16" t="n"/>
      <c r="I37" s="17" t="n"/>
      <c r="J37" s="17" t="n"/>
      <c r="K37" s="30">
        <f>IF(OR(C37="",H37=""),"",C37+H37)</f>
        <v/>
      </c>
      <c r="L37" s="28" t="n"/>
      <c r="M37" s="17" t="n"/>
      <c r="N37" s="15" t="n"/>
      <c r="O37" s="15" t="n"/>
      <c r="P37" s="28" t="n"/>
      <c r="Q37" s="28" t="n"/>
      <c r="R37" s="8">
        <f>IF(K37="","",K37-'Catálogos y parámetros'!$B$2)</f>
        <v/>
      </c>
      <c r="S37" s="22">
        <f>IF(OR(L37="",M37="",I37="",J37=""),"",J37+I37-M37)</f>
        <v/>
      </c>
      <c r="T37" s="23">
        <f>IF(L37="","Sin reporte",IF(OR(K37="",M37="",J37="",I37=""),"Revisar datos",IF(AND(L37&lt;=K37,M37&lt;=J37+I37),"Dentro de parámetros","Fuera de parámetros")))</f>
        <v/>
      </c>
      <c r="U37" s="6">
        <f>IF(A37="","",IF(AND(OR(N37="Reportada",N37="En revisión",N37="Autorizada"),P37&lt;&gt;"",P37&lt;'Catálogos y parámetros'!$B$2),"Crítica",IF(AND(OR(N37="Reportada",N37="En revisión",N37="Autorizada"),X37&gt;'Catálogos y parámetros'!$B$4),"Alta",IF(AND(L37="",R37&gt;=0,R37&lt;='Catálogos y parámetros'!$B$3),"Vigilar","Normal"))))</f>
        <v/>
      </c>
      <c r="V37" s="23">
        <f>IF(K37="","",IF(K37&lt;'Catálogos y parámetros'!$B$2,"Vencida por fecha",IF(R37&lt;='Catálogos y parámetros'!$B$3,"Por vencer","Vigente")))</f>
        <v/>
      </c>
      <c r="W37" s="30">
        <f>IF(A37="","",IFERROR(IF(COUNTIF(Seguimiento!$B$2:$B$301,A37)=0,"",MAXIFS(Seguimiento!$C$2:$C$301,Seguimiento!$B$2:$B$301,A37)),""))</f>
        <v/>
      </c>
      <c r="X37" s="8">
        <f>IF(W37="","",'Catálogos y parámetros'!$B$2-W37)</f>
        <v/>
      </c>
    </row>
    <row r="38">
      <c r="A38" s="13" t="n"/>
      <c r="B38" s="13" t="n"/>
      <c r="C38" s="28" t="n"/>
      <c r="D38" s="13" t="n"/>
      <c r="E38" s="13" t="n"/>
      <c r="F38" s="15" t="n"/>
      <c r="G38" s="15" t="n"/>
      <c r="H38" s="16" t="n"/>
      <c r="I38" s="17" t="n"/>
      <c r="J38" s="17" t="n"/>
      <c r="K38" s="29">
        <f>IF(OR(C38="",H38=""),"",C38+H38)</f>
        <v/>
      </c>
      <c r="L38" s="28" t="n"/>
      <c r="M38" s="17" t="n"/>
      <c r="N38" s="15" t="n"/>
      <c r="O38" s="15" t="n"/>
      <c r="P38" s="28" t="n"/>
      <c r="Q38" s="28" t="n"/>
      <c r="R38" s="5">
        <f>IF(K38="","",K38-'Catálogos y parámetros'!$B$2)</f>
        <v/>
      </c>
      <c r="S38" s="19">
        <f>IF(OR(L38="",M38="",I38="",J38=""),"",J38+I38-M38)</f>
        <v/>
      </c>
      <c r="T38" s="20">
        <f>IF(L38="","Sin reporte",IF(OR(K38="",M38="",J38="",I38=""),"Revisar datos",IF(AND(L38&lt;=K38,M38&lt;=J38+I38),"Dentro de parámetros","Fuera de parámetros")))</f>
        <v/>
      </c>
      <c r="U38" s="3">
        <f>IF(A38="","",IF(AND(OR(N38="Reportada",N38="En revisión",N38="Autorizada"),P38&lt;&gt;"",P38&lt;'Catálogos y parámetros'!$B$2),"Crítica",IF(AND(OR(N38="Reportada",N38="En revisión",N38="Autorizada"),X38&gt;'Catálogos y parámetros'!$B$4),"Alta",IF(AND(L38="",R38&gt;=0,R38&lt;='Catálogos y parámetros'!$B$3),"Vigilar","Normal"))))</f>
        <v/>
      </c>
      <c r="V38" s="20">
        <f>IF(K38="","",IF(K38&lt;'Catálogos y parámetros'!$B$2,"Vencida por fecha",IF(R38&lt;='Catálogos y parámetros'!$B$3,"Por vencer","Vigente")))</f>
        <v/>
      </c>
      <c r="W38" s="29">
        <f>IF(A38="","",IFERROR(IF(COUNTIF(Seguimiento!$B$2:$B$301,A38)=0,"",MAXIFS(Seguimiento!$C$2:$C$301,Seguimiento!$B$2:$B$301,A38)),""))</f>
        <v/>
      </c>
      <c r="X38" s="5">
        <f>IF(W38="","",'Catálogos y parámetros'!$B$2-W38)</f>
        <v/>
      </c>
    </row>
    <row r="39">
      <c r="A39" s="13" t="n"/>
      <c r="B39" s="13" t="n"/>
      <c r="C39" s="28" t="n"/>
      <c r="D39" s="13" t="n"/>
      <c r="E39" s="13" t="n"/>
      <c r="F39" s="15" t="n"/>
      <c r="G39" s="15" t="n"/>
      <c r="H39" s="16" t="n"/>
      <c r="I39" s="17" t="n"/>
      <c r="J39" s="17" t="n"/>
      <c r="K39" s="30">
        <f>IF(OR(C39="",H39=""),"",C39+H39)</f>
        <v/>
      </c>
      <c r="L39" s="28" t="n"/>
      <c r="M39" s="17" t="n"/>
      <c r="N39" s="15" t="n"/>
      <c r="O39" s="15" t="n"/>
      <c r="P39" s="28" t="n"/>
      <c r="Q39" s="28" t="n"/>
      <c r="R39" s="8">
        <f>IF(K39="","",K39-'Catálogos y parámetros'!$B$2)</f>
        <v/>
      </c>
      <c r="S39" s="22">
        <f>IF(OR(L39="",M39="",I39="",J39=""),"",J39+I39-M39)</f>
        <v/>
      </c>
      <c r="T39" s="23">
        <f>IF(L39="","Sin reporte",IF(OR(K39="",M39="",J39="",I39=""),"Revisar datos",IF(AND(L39&lt;=K39,M39&lt;=J39+I39),"Dentro de parámetros","Fuera de parámetros")))</f>
        <v/>
      </c>
      <c r="U39" s="6">
        <f>IF(A39="","",IF(AND(OR(N39="Reportada",N39="En revisión",N39="Autorizada"),P39&lt;&gt;"",P39&lt;'Catálogos y parámetros'!$B$2),"Crítica",IF(AND(OR(N39="Reportada",N39="En revisión",N39="Autorizada"),X39&gt;'Catálogos y parámetros'!$B$4),"Alta",IF(AND(L39="",R39&gt;=0,R39&lt;='Catálogos y parámetros'!$B$3),"Vigilar","Normal"))))</f>
        <v/>
      </c>
      <c r="V39" s="23">
        <f>IF(K39="","",IF(K39&lt;'Catálogos y parámetros'!$B$2,"Vencida por fecha",IF(R39&lt;='Catálogos y parámetros'!$B$3,"Por vencer","Vigente")))</f>
        <v/>
      </c>
      <c r="W39" s="30">
        <f>IF(A39="","",IFERROR(IF(COUNTIF(Seguimiento!$B$2:$B$301,A39)=0,"",MAXIFS(Seguimiento!$C$2:$C$301,Seguimiento!$B$2:$B$301,A39)),""))</f>
        <v/>
      </c>
      <c r="X39" s="8">
        <f>IF(W39="","",'Catálogos y parámetros'!$B$2-W39)</f>
        <v/>
      </c>
    </row>
    <row r="40">
      <c r="A40" s="13" t="n"/>
      <c r="B40" s="13" t="n"/>
      <c r="C40" s="28" t="n"/>
      <c r="D40" s="13" t="n"/>
      <c r="E40" s="13" t="n"/>
      <c r="F40" s="15" t="n"/>
      <c r="G40" s="15" t="n"/>
      <c r="H40" s="16" t="n"/>
      <c r="I40" s="17" t="n"/>
      <c r="J40" s="17" t="n"/>
      <c r="K40" s="29">
        <f>IF(OR(C40="",H40=""),"",C40+H40)</f>
        <v/>
      </c>
      <c r="L40" s="28" t="n"/>
      <c r="M40" s="17" t="n"/>
      <c r="N40" s="15" t="n"/>
      <c r="O40" s="15" t="n"/>
      <c r="P40" s="28" t="n"/>
      <c r="Q40" s="28" t="n"/>
      <c r="R40" s="5">
        <f>IF(K40="","",K40-'Catálogos y parámetros'!$B$2)</f>
        <v/>
      </c>
      <c r="S40" s="19">
        <f>IF(OR(L40="",M40="",I40="",J40=""),"",J40+I40-M40)</f>
        <v/>
      </c>
      <c r="T40" s="20">
        <f>IF(L40="","Sin reporte",IF(OR(K40="",M40="",J40="",I40=""),"Revisar datos",IF(AND(L40&lt;=K40,M40&lt;=J40+I40),"Dentro de parámetros","Fuera de parámetros")))</f>
        <v/>
      </c>
      <c r="U40" s="3">
        <f>IF(A40="","",IF(AND(OR(N40="Reportada",N40="En revisión",N40="Autorizada"),P40&lt;&gt;"",P40&lt;'Catálogos y parámetros'!$B$2),"Crítica",IF(AND(OR(N40="Reportada",N40="En revisión",N40="Autorizada"),X40&gt;'Catálogos y parámetros'!$B$4),"Alta",IF(AND(L40="",R40&gt;=0,R40&lt;='Catálogos y parámetros'!$B$3),"Vigilar","Normal"))))</f>
        <v/>
      </c>
      <c r="V40" s="20">
        <f>IF(K40="","",IF(K40&lt;'Catálogos y parámetros'!$B$2,"Vencida por fecha",IF(R40&lt;='Catálogos y parámetros'!$B$3,"Por vencer","Vigente")))</f>
        <v/>
      </c>
      <c r="W40" s="29">
        <f>IF(A40="","",IFERROR(IF(COUNTIF(Seguimiento!$B$2:$B$301,A40)=0,"",MAXIFS(Seguimiento!$C$2:$C$301,Seguimiento!$B$2:$B$301,A40)),""))</f>
        <v/>
      </c>
      <c r="X40" s="5">
        <f>IF(W40="","",'Catálogos y parámetros'!$B$2-W40)</f>
        <v/>
      </c>
    </row>
    <row r="41">
      <c r="A41" s="13" t="n"/>
      <c r="B41" s="13" t="n"/>
      <c r="C41" s="28" t="n"/>
      <c r="D41" s="13" t="n"/>
      <c r="E41" s="13" t="n"/>
      <c r="F41" s="15" t="n"/>
      <c r="G41" s="15" t="n"/>
      <c r="H41" s="16" t="n"/>
      <c r="I41" s="17" t="n"/>
      <c r="J41" s="17" t="n"/>
      <c r="K41" s="30">
        <f>IF(OR(C41="",H41=""),"",C41+H41)</f>
        <v/>
      </c>
      <c r="L41" s="28" t="n"/>
      <c r="M41" s="17" t="n"/>
      <c r="N41" s="15" t="n"/>
      <c r="O41" s="15" t="n"/>
      <c r="P41" s="28" t="n"/>
      <c r="Q41" s="28" t="n"/>
      <c r="R41" s="8">
        <f>IF(K41="","",K41-'Catálogos y parámetros'!$B$2)</f>
        <v/>
      </c>
      <c r="S41" s="22">
        <f>IF(OR(L41="",M41="",I41="",J41=""),"",J41+I41-M41)</f>
        <v/>
      </c>
      <c r="T41" s="23">
        <f>IF(L41="","Sin reporte",IF(OR(K41="",M41="",J41="",I41=""),"Revisar datos",IF(AND(L41&lt;=K41,M41&lt;=J41+I41),"Dentro de parámetros","Fuera de parámetros")))</f>
        <v/>
      </c>
      <c r="U41" s="6">
        <f>IF(A41="","",IF(AND(OR(N41="Reportada",N41="En revisión",N41="Autorizada"),P41&lt;&gt;"",P41&lt;'Catálogos y parámetros'!$B$2),"Crítica",IF(AND(OR(N41="Reportada",N41="En revisión",N41="Autorizada"),X41&gt;'Catálogos y parámetros'!$B$4),"Alta",IF(AND(L41="",R41&gt;=0,R41&lt;='Catálogos y parámetros'!$B$3),"Vigilar","Normal"))))</f>
        <v/>
      </c>
      <c r="V41" s="23">
        <f>IF(K41="","",IF(K41&lt;'Catálogos y parámetros'!$B$2,"Vencida por fecha",IF(R41&lt;='Catálogos y parámetros'!$B$3,"Por vencer","Vigente")))</f>
        <v/>
      </c>
      <c r="W41" s="30">
        <f>IF(A41="","",IFERROR(IF(COUNTIF(Seguimiento!$B$2:$B$301,A41)=0,"",MAXIFS(Seguimiento!$C$2:$C$301,Seguimiento!$B$2:$B$301,A41)),""))</f>
        <v/>
      </c>
      <c r="X41" s="8">
        <f>IF(W41="","",'Catálogos y parámetros'!$B$2-W41)</f>
        <v/>
      </c>
    </row>
    <row r="42">
      <c r="A42" s="13" t="n"/>
      <c r="B42" s="13" t="n"/>
      <c r="C42" s="28" t="n"/>
      <c r="D42" s="13" t="n"/>
      <c r="E42" s="13" t="n"/>
      <c r="F42" s="15" t="n"/>
      <c r="G42" s="15" t="n"/>
      <c r="H42" s="16" t="n"/>
      <c r="I42" s="17" t="n"/>
      <c r="J42" s="17" t="n"/>
      <c r="K42" s="29">
        <f>IF(OR(C42="",H42=""),"",C42+H42)</f>
        <v/>
      </c>
      <c r="L42" s="28" t="n"/>
      <c r="M42" s="17" t="n"/>
      <c r="N42" s="15" t="n"/>
      <c r="O42" s="15" t="n"/>
      <c r="P42" s="28" t="n"/>
      <c r="Q42" s="28" t="n"/>
      <c r="R42" s="5">
        <f>IF(K42="","",K42-'Catálogos y parámetros'!$B$2)</f>
        <v/>
      </c>
      <c r="S42" s="19">
        <f>IF(OR(L42="",M42="",I42="",J42=""),"",J42+I42-M42)</f>
        <v/>
      </c>
      <c r="T42" s="20">
        <f>IF(L42="","Sin reporte",IF(OR(K42="",M42="",J42="",I42=""),"Revisar datos",IF(AND(L42&lt;=K42,M42&lt;=J42+I42),"Dentro de parámetros","Fuera de parámetros")))</f>
        <v/>
      </c>
      <c r="U42" s="3">
        <f>IF(A42="","",IF(AND(OR(N42="Reportada",N42="En revisión",N42="Autorizada"),P42&lt;&gt;"",P42&lt;'Catálogos y parámetros'!$B$2),"Crítica",IF(AND(OR(N42="Reportada",N42="En revisión",N42="Autorizada"),X42&gt;'Catálogos y parámetros'!$B$4),"Alta",IF(AND(L42="",R42&gt;=0,R42&lt;='Catálogos y parámetros'!$B$3),"Vigilar","Normal"))))</f>
        <v/>
      </c>
      <c r="V42" s="20">
        <f>IF(K42="","",IF(K42&lt;'Catálogos y parámetros'!$B$2,"Vencida por fecha",IF(R42&lt;='Catálogos y parámetros'!$B$3,"Por vencer","Vigente")))</f>
        <v/>
      </c>
      <c r="W42" s="29">
        <f>IF(A42="","",IFERROR(IF(COUNTIF(Seguimiento!$B$2:$B$301,A42)=0,"",MAXIFS(Seguimiento!$C$2:$C$301,Seguimiento!$B$2:$B$301,A42)),""))</f>
        <v/>
      </c>
      <c r="X42" s="5">
        <f>IF(W42="","",'Catálogos y parámetros'!$B$2-W42)</f>
        <v/>
      </c>
    </row>
    <row r="43">
      <c r="A43" s="13" t="n"/>
      <c r="B43" s="13" t="n"/>
      <c r="C43" s="28" t="n"/>
      <c r="D43" s="13" t="n"/>
      <c r="E43" s="13" t="n"/>
      <c r="F43" s="15" t="n"/>
      <c r="G43" s="15" t="n"/>
      <c r="H43" s="16" t="n"/>
      <c r="I43" s="17" t="n"/>
      <c r="J43" s="17" t="n"/>
      <c r="K43" s="30">
        <f>IF(OR(C43="",H43=""),"",C43+H43)</f>
        <v/>
      </c>
      <c r="L43" s="28" t="n"/>
      <c r="M43" s="17" t="n"/>
      <c r="N43" s="15" t="n"/>
      <c r="O43" s="15" t="n"/>
      <c r="P43" s="28" t="n"/>
      <c r="Q43" s="28" t="n"/>
      <c r="R43" s="8">
        <f>IF(K43="","",K43-'Catálogos y parámetros'!$B$2)</f>
        <v/>
      </c>
      <c r="S43" s="22">
        <f>IF(OR(L43="",M43="",I43="",J43=""),"",J43+I43-M43)</f>
        <v/>
      </c>
      <c r="T43" s="23">
        <f>IF(L43="","Sin reporte",IF(OR(K43="",M43="",J43="",I43=""),"Revisar datos",IF(AND(L43&lt;=K43,M43&lt;=J43+I43),"Dentro de parámetros","Fuera de parámetros")))</f>
        <v/>
      </c>
      <c r="U43" s="6">
        <f>IF(A43="","",IF(AND(OR(N43="Reportada",N43="En revisión",N43="Autorizada"),P43&lt;&gt;"",P43&lt;'Catálogos y parámetros'!$B$2),"Crítica",IF(AND(OR(N43="Reportada",N43="En revisión",N43="Autorizada"),X43&gt;'Catálogos y parámetros'!$B$4),"Alta",IF(AND(L43="",R43&gt;=0,R43&lt;='Catálogos y parámetros'!$B$3),"Vigilar","Normal"))))</f>
        <v/>
      </c>
      <c r="V43" s="23">
        <f>IF(K43="","",IF(K43&lt;'Catálogos y parámetros'!$B$2,"Vencida por fecha",IF(R43&lt;='Catálogos y parámetros'!$B$3,"Por vencer","Vigente")))</f>
        <v/>
      </c>
      <c r="W43" s="30">
        <f>IF(A43="","",IFERROR(IF(COUNTIF(Seguimiento!$B$2:$B$301,A43)=0,"",MAXIFS(Seguimiento!$C$2:$C$301,Seguimiento!$B$2:$B$301,A43)),""))</f>
        <v/>
      </c>
      <c r="X43" s="8">
        <f>IF(W43="","",'Catálogos y parámetros'!$B$2-W43)</f>
        <v/>
      </c>
    </row>
    <row r="44">
      <c r="A44" s="13" t="n"/>
      <c r="B44" s="13" t="n"/>
      <c r="C44" s="28" t="n"/>
      <c r="D44" s="13" t="n"/>
      <c r="E44" s="13" t="n"/>
      <c r="F44" s="15" t="n"/>
      <c r="G44" s="15" t="n"/>
      <c r="H44" s="16" t="n"/>
      <c r="I44" s="17" t="n"/>
      <c r="J44" s="17" t="n"/>
      <c r="K44" s="29">
        <f>IF(OR(C44="",H44=""),"",C44+H44)</f>
        <v/>
      </c>
      <c r="L44" s="28" t="n"/>
      <c r="M44" s="17" t="n"/>
      <c r="N44" s="15" t="n"/>
      <c r="O44" s="15" t="n"/>
      <c r="P44" s="28" t="n"/>
      <c r="Q44" s="28" t="n"/>
      <c r="R44" s="5">
        <f>IF(K44="","",K44-'Catálogos y parámetros'!$B$2)</f>
        <v/>
      </c>
      <c r="S44" s="19">
        <f>IF(OR(L44="",M44="",I44="",J44=""),"",J44+I44-M44)</f>
        <v/>
      </c>
      <c r="T44" s="20">
        <f>IF(L44="","Sin reporte",IF(OR(K44="",M44="",J44="",I44=""),"Revisar datos",IF(AND(L44&lt;=K44,M44&lt;=J44+I44),"Dentro de parámetros","Fuera de parámetros")))</f>
        <v/>
      </c>
      <c r="U44" s="3">
        <f>IF(A44="","",IF(AND(OR(N44="Reportada",N44="En revisión",N44="Autorizada"),P44&lt;&gt;"",P44&lt;'Catálogos y parámetros'!$B$2),"Crítica",IF(AND(OR(N44="Reportada",N44="En revisión",N44="Autorizada"),X44&gt;'Catálogos y parámetros'!$B$4),"Alta",IF(AND(L44="",R44&gt;=0,R44&lt;='Catálogos y parámetros'!$B$3),"Vigilar","Normal"))))</f>
        <v/>
      </c>
      <c r="V44" s="20">
        <f>IF(K44="","",IF(K44&lt;'Catálogos y parámetros'!$B$2,"Vencida por fecha",IF(R44&lt;='Catálogos y parámetros'!$B$3,"Por vencer","Vigente")))</f>
        <v/>
      </c>
      <c r="W44" s="29">
        <f>IF(A44="","",IFERROR(IF(COUNTIF(Seguimiento!$B$2:$B$301,A44)=0,"",MAXIFS(Seguimiento!$C$2:$C$301,Seguimiento!$B$2:$B$301,A44)),""))</f>
        <v/>
      </c>
      <c r="X44" s="5">
        <f>IF(W44="","",'Catálogos y parámetros'!$B$2-W44)</f>
        <v/>
      </c>
    </row>
    <row r="45">
      <c r="A45" s="13" t="n"/>
      <c r="B45" s="13" t="n"/>
      <c r="C45" s="28" t="n"/>
      <c r="D45" s="13" t="n"/>
      <c r="E45" s="13" t="n"/>
      <c r="F45" s="15" t="n"/>
      <c r="G45" s="15" t="n"/>
      <c r="H45" s="16" t="n"/>
      <c r="I45" s="17" t="n"/>
      <c r="J45" s="17" t="n"/>
      <c r="K45" s="30">
        <f>IF(OR(C45="",H45=""),"",C45+H45)</f>
        <v/>
      </c>
      <c r="L45" s="28" t="n"/>
      <c r="M45" s="17" t="n"/>
      <c r="N45" s="15" t="n"/>
      <c r="O45" s="15" t="n"/>
      <c r="P45" s="28" t="n"/>
      <c r="Q45" s="28" t="n"/>
      <c r="R45" s="8">
        <f>IF(K45="","",K45-'Catálogos y parámetros'!$B$2)</f>
        <v/>
      </c>
      <c r="S45" s="22">
        <f>IF(OR(L45="",M45="",I45="",J45=""),"",J45+I45-M45)</f>
        <v/>
      </c>
      <c r="T45" s="23">
        <f>IF(L45="","Sin reporte",IF(OR(K45="",M45="",J45="",I45=""),"Revisar datos",IF(AND(L45&lt;=K45,M45&lt;=J45+I45),"Dentro de parámetros","Fuera de parámetros")))</f>
        <v/>
      </c>
      <c r="U45" s="6">
        <f>IF(A45="","",IF(AND(OR(N45="Reportada",N45="En revisión",N45="Autorizada"),P45&lt;&gt;"",P45&lt;'Catálogos y parámetros'!$B$2),"Crítica",IF(AND(OR(N45="Reportada",N45="En revisión",N45="Autorizada"),X45&gt;'Catálogos y parámetros'!$B$4),"Alta",IF(AND(L45="",R45&gt;=0,R45&lt;='Catálogos y parámetros'!$B$3),"Vigilar","Normal"))))</f>
        <v/>
      </c>
      <c r="V45" s="23">
        <f>IF(K45="","",IF(K45&lt;'Catálogos y parámetros'!$B$2,"Vencida por fecha",IF(R45&lt;='Catálogos y parámetros'!$B$3,"Por vencer","Vigente")))</f>
        <v/>
      </c>
      <c r="W45" s="30">
        <f>IF(A45="","",IFERROR(IF(COUNTIF(Seguimiento!$B$2:$B$301,A45)=0,"",MAXIFS(Seguimiento!$C$2:$C$301,Seguimiento!$B$2:$B$301,A45)),""))</f>
        <v/>
      </c>
      <c r="X45" s="8">
        <f>IF(W45="","",'Catálogos y parámetros'!$B$2-W45)</f>
        <v/>
      </c>
    </row>
    <row r="46">
      <c r="A46" s="13" t="n"/>
      <c r="B46" s="13" t="n"/>
      <c r="C46" s="28" t="n"/>
      <c r="D46" s="13" t="n"/>
      <c r="E46" s="13" t="n"/>
      <c r="F46" s="15" t="n"/>
      <c r="G46" s="15" t="n"/>
      <c r="H46" s="16" t="n"/>
      <c r="I46" s="17" t="n"/>
      <c r="J46" s="17" t="n"/>
      <c r="K46" s="29">
        <f>IF(OR(C46="",H46=""),"",C46+H46)</f>
        <v/>
      </c>
      <c r="L46" s="28" t="n"/>
      <c r="M46" s="17" t="n"/>
      <c r="N46" s="15" t="n"/>
      <c r="O46" s="15" t="n"/>
      <c r="P46" s="28" t="n"/>
      <c r="Q46" s="28" t="n"/>
      <c r="R46" s="5">
        <f>IF(K46="","",K46-'Catálogos y parámetros'!$B$2)</f>
        <v/>
      </c>
      <c r="S46" s="19">
        <f>IF(OR(L46="",M46="",I46="",J46=""),"",J46+I46-M46)</f>
        <v/>
      </c>
      <c r="T46" s="20">
        <f>IF(L46="","Sin reporte",IF(OR(K46="",M46="",J46="",I46=""),"Revisar datos",IF(AND(L46&lt;=K46,M46&lt;=J46+I46),"Dentro de parámetros","Fuera de parámetros")))</f>
        <v/>
      </c>
      <c r="U46" s="3">
        <f>IF(A46="","",IF(AND(OR(N46="Reportada",N46="En revisión",N46="Autorizada"),P46&lt;&gt;"",P46&lt;'Catálogos y parámetros'!$B$2),"Crítica",IF(AND(OR(N46="Reportada",N46="En revisión",N46="Autorizada"),X46&gt;'Catálogos y parámetros'!$B$4),"Alta",IF(AND(L46="",R46&gt;=0,R46&lt;='Catálogos y parámetros'!$B$3),"Vigilar","Normal"))))</f>
        <v/>
      </c>
      <c r="V46" s="20">
        <f>IF(K46="","",IF(K46&lt;'Catálogos y parámetros'!$B$2,"Vencida por fecha",IF(R46&lt;='Catálogos y parámetros'!$B$3,"Por vencer","Vigente")))</f>
        <v/>
      </c>
      <c r="W46" s="29">
        <f>IF(A46="","",IFERROR(IF(COUNTIF(Seguimiento!$B$2:$B$301,A46)=0,"",MAXIFS(Seguimiento!$C$2:$C$301,Seguimiento!$B$2:$B$301,A46)),""))</f>
        <v/>
      </c>
      <c r="X46" s="5">
        <f>IF(W46="","",'Catálogos y parámetros'!$B$2-W46)</f>
        <v/>
      </c>
    </row>
    <row r="47">
      <c r="A47" s="13" t="n"/>
      <c r="B47" s="13" t="n"/>
      <c r="C47" s="28" t="n"/>
      <c r="D47" s="13" t="n"/>
      <c r="E47" s="13" t="n"/>
      <c r="F47" s="15" t="n"/>
      <c r="G47" s="15" t="n"/>
      <c r="H47" s="16" t="n"/>
      <c r="I47" s="17" t="n"/>
      <c r="J47" s="17" t="n"/>
      <c r="K47" s="30">
        <f>IF(OR(C47="",H47=""),"",C47+H47)</f>
        <v/>
      </c>
      <c r="L47" s="28" t="n"/>
      <c r="M47" s="17" t="n"/>
      <c r="N47" s="15" t="n"/>
      <c r="O47" s="15" t="n"/>
      <c r="P47" s="28" t="n"/>
      <c r="Q47" s="28" t="n"/>
      <c r="R47" s="8">
        <f>IF(K47="","",K47-'Catálogos y parámetros'!$B$2)</f>
        <v/>
      </c>
      <c r="S47" s="22">
        <f>IF(OR(L47="",M47="",I47="",J47=""),"",J47+I47-M47)</f>
        <v/>
      </c>
      <c r="T47" s="23">
        <f>IF(L47="","Sin reporte",IF(OR(K47="",M47="",J47="",I47=""),"Revisar datos",IF(AND(L47&lt;=K47,M47&lt;=J47+I47),"Dentro de parámetros","Fuera de parámetros")))</f>
        <v/>
      </c>
      <c r="U47" s="6">
        <f>IF(A47="","",IF(AND(OR(N47="Reportada",N47="En revisión",N47="Autorizada"),P47&lt;&gt;"",P47&lt;'Catálogos y parámetros'!$B$2),"Crítica",IF(AND(OR(N47="Reportada",N47="En revisión",N47="Autorizada"),X47&gt;'Catálogos y parámetros'!$B$4),"Alta",IF(AND(L47="",R47&gt;=0,R47&lt;='Catálogos y parámetros'!$B$3),"Vigilar","Normal"))))</f>
        <v/>
      </c>
      <c r="V47" s="23">
        <f>IF(K47="","",IF(K47&lt;'Catálogos y parámetros'!$B$2,"Vencida por fecha",IF(R47&lt;='Catálogos y parámetros'!$B$3,"Por vencer","Vigente")))</f>
        <v/>
      </c>
      <c r="W47" s="30">
        <f>IF(A47="","",IFERROR(IF(COUNTIF(Seguimiento!$B$2:$B$301,A47)=0,"",MAXIFS(Seguimiento!$C$2:$C$301,Seguimiento!$B$2:$B$301,A47)),""))</f>
        <v/>
      </c>
      <c r="X47" s="8">
        <f>IF(W47="","",'Catálogos y parámetros'!$B$2-W47)</f>
        <v/>
      </c>
    </row>
    <row r="48">
      <c r="A48" s="13" t="n"/>
      <c r="B48" s="13" t="n"/>
      <c r="C48" s="28" t="n"/>
      <c r="D48" s="13" t="n"/>
      <c r="E48" s="13" t="n"/>
      <c r="F48" s="15" t="n"/>
      <c r="G48" s="15" t="n"/>
      <c r="H48" s="16" t="n"/>
      <c r="I48" s="17" t="n"/>
      <c r="J48" s="17" t="n"/>
      <c r="K48" s="29">
        <f>IF(OR(C48="",H48=""),"",C48+H48)</f>
        <v/>
      </c>
      <c r="L48" s="28" t="n"/>
      <c r="M48" s="17" t="n"/>
      <c r="N48" s="15" t="n"/>
      <c r="O48" s="15" t="n"/>
      <c r="P48" s="28" t="n"/>
      <c r="Q48" s="28" t="n"/>
      <c r="R48" s="5">
        <f>IF(K48="","",K48-'Catálogos y parámetros'!$B$2)</f>
        <v/>
      </c>
      <c r="S48" s="19">
        <f>IF(OR(L48="",M48="",I48="",J48=""),"",J48+I48-M48)</f>
        <v/>
      </c>
      <c r="T48" s="20">
        <f>IF(L48="","Sin reporte",IF(OR(K48="",M48="",J48="",I48=""),"Revisar datos",IF(AND(L48&lt;=K48,M48&lt;=J48+I48),"Dentro de parámetros","Fuera de parámetros")))</f>
        <v/>
      </c>
      <c r="U48" s="3">
        <f>IF(A48="","",IF(AND(OR(N48="Reportada",N48="En revisión",N48="Autorizada"),P48&lt;&gt;"",P48&lt;'Catálogos y parámetros'!$B$2),"Crítica",IF(AND(OR(N48="Reportada",N48="En revisión",N48="Autorizada"),X48&gt;'Catálogos y parámetros'!$B$4),"Alta",IF(AND(L48="",R48&gt;=0,R48&lt;='Catálogos y parámetros'!$B$3),"Vigilar","Normal"))))</f>
        <v/>
      </c>
      <c r="V48" s="20">
        <f>IF(K48="","",IF(K48&lt;'Catálogos y parámetros'!$B$2,"Vencida por fecha",IF(R48&lt;='Catálogos y parámetros'!$B$3,"Por vencer","Vigente")))</f>
        <v/>
      </c>
      <c r="W48" s="29">
        <f>IF(A48="","",IFERROR(IF(COUNTIF(Seguimiento!$B$2:$B$301,A48)=0,"",MAXIFS(Seguimiento!$C$2:$C$301,Seguimiento!$B$2:$B$301,A48)),""))</f>
        <v/>
      </c>
      <c r="X48" s="5">
        <f>IF(W48="","",'Catálogos y parámetros'!$B$2-W48)</f>
        <v/>
      </c>
    </row>
    <row r="49">
      <c r="A49" s="13" t="n"/>
      <c r="B49" s="13" t="n"/>
      <c r="C49" s="28" t="n"/>
      <c r="D49" s="13" t="n"/>
      <c r="E49" s="13" t="n"/>
      <c r="F49" s="15" t="n"/>
      <c r="G49" s="15" t="n"/>
      <c r="H49" s="16" t="n"/>
      <c r="I49" s="17" t="n"/>
      <c r="J49" s="17" t="n"/>
      <c r="K49" s="30">
        <f>IF(OR(C49="",H49=""),"",C49+H49)</f>
        <v/>
      </c>
      <c r="L49" s="28" t="n"/>
      <c r="M49" s="17" t="n"/>
      <c r="N49" s="15" t="n"/>
      <c r="O49" s="15" t="n"/>
      <c r="P49" s="28" t="n"/>
      <c r="Q49" s="28" t="n"/>
      <c r="R49" s="8">
        <f>IF(K49="","",K49-'Catálogos y parámetros'!$B$2)</f>
        <v/>
      </c>
      <c r="S49" s="22">
        <f>IF(OR(L49="",M49="",I49="",J49=""),"",J49+I49-M49)</f>
        <v/>
      </c>
      <c r="T49" s="23">
        <f>IF(L49="","Sin reporte",IF(OR(K49="",M49="",J49="",I49=""),"Revisar datos",IF(AND(L49&lt;=K49,M49&lt;=J49+I49),"Dentro de parámetros","Fuera de parámetros")))</f>
        <v/>
      </c>
      <c r="U49" s="6">
        <f>IF(A49="","",IF(AND(OR(N49="Reportada",N49="En revisión",N49="Autorizada"),P49&lt;&gt;"",P49&lt;'Catálogos y parámetros'!$B$2),"Crítica",IF(AND(OR(N49="Reportada",N49="En revisión",N49="Autorizada"),X49&gt;'Catálogos y parámetros'!$B$4),"Alta",IF(AND(L49="",R49&gt;=0,R49&lt;='Catálogos y parámetros'!$B$3),"Vigilar","Normal"))))</f>
        <v/>
      </c>
      <c r="V49" s="23">
        <f>IF(K49="","",IF(K49&lt;'Catálogos y parámetros'!$B$2,"Vencida por fecha",IF(R49&lt;='Catálogos y parámetros'!$B$3,"Por vencer","Vigente")))</f>
        <v/>
      </c>
      <c r="W49" s="30">
        <f>IF(A49="","",IFERROR(IF(COUNTIF(Seguimiento!$B$2:$B$301,A49)=0,"",MAXIFS(Seguimiento!$C$2:$C$301,Seguimiento!$B$2:$B$301,A49)),""))</f>
        <v/>
      </c>
      <c r="X49" s="8">
        <f>IF(W49="","",'Catálogos y parámetros'!$B$2-W49)</f>
        <v/>
      </c>
    </row>
    <row r="50">
      <c r="A50" s="13" t="n"/>
      <c r="B50" s="13" t="n"/>
      <c r="C50" s="28" t="n"/>
      <c r="D50" s="13" t="n"/>
      <c r="E50" s="13" t="n"/>
      <c r="F50" s="15" t="n"/>
      <c r="G50" s="15" t="n"/>
      <c r="H50" s="16" t="n"/>
      <c r="I50" s="17" t="n"/>
      <c r="J50" s="17" t="n"/>
      <c r="K50" s="29">
        <f>IF(OR(C50="",H50=""),"",C50+H50)</f>
        <v/>
      </c>
      <c r="L50" s="28" t="n"/>
      <c r="M50" s="17" t="n"/>
      <c r="N50" s="15" t="n"/>
      <c r="O50" s="15" t="n"/>
      <c r="P50" s="28" t="n"/>
      <c r="Q50" s="28" t="n"/>
      <c r="R50" s="5">
        <f>IF(K50="","",K50-'Catálogos y parámetros'!$B$2)</f>
        <v/>
      </c>
      <c r="S50" s="19">
        <f>IF(OR(L50="",M50="",I50="",J50=""),"",J50+I50-M50)</f>
        <v/>
      </c>
      <c r="T50" s="20">
        <f>IF(L50="","Sin reporte",IF(OR(K50="",M50="",J50="",I50=""),"Revisar datos",IF(AND(L50&lt;=K50,M50&lt;=J50+I50),"Dentro de parámetros","Fuera de parámetros")))</f>
        <v/>
      </c>
      <c r="U50" s="3">
        <f>IF(A50="","",IF(AND(OR(N50="Reportada",N50="En revisión",N50="Autorizada"),P50&lt;&gt;"",P50&lt;'Catálogos y parámetros'!$B$2),"Crítica",IF(AND(OR(N50="Reportada",N50="En revisión",N50="Autorizada"),X50&gt;'Catálogos y parámetros'!$B$4),"Alta",IF(AND(L50="",R50&gt;=0,R50&lt;='Catálogos y parámetros'!$B$3),"Vigilar","Normal"))))</f>
        <v/>
      </c>
      <c r="V50" s="20">
        <f>IF(K50="","",IF(K50&lt;'Catálogos y parámetros'!$B$2,"Vencida por fecha",IF(R50&lt;='Catálogos y parámetros'!$B$3,"Por vencer","Vigente")))</f>
        <v/>
      </c>
      <c r="W50" s="29">
        <f>IF(A50="","",IFERROR(IF(COUNTIF(Seguimiento!$B$2:$B$301,A50)=0,"",MAXIFS(Seguimiento!$C$2:$C$301,Seguimiento!$B$2:$B$301,A50)),""))</f>
        <v/>
      </c>
      <c r="X50" s="5">
        <f>IF(W50="","",'Catálogos y parámetros'!$B$2-W50)</f>
        <v/>
      </c>
    </row>
    <row r="51">
      <c r="A51" s="13" t="n"/>
      <c r="B51" s="13" t="n"/>
      <c r="C51" s="28" t="n"/>
      <c r="D51" s="13" t="n"/>
      <c r="E51" s="13" t="n"/>
      <c r="F51" s="15" t="n"/>
      <c r="G51" s="15" t="n"/>
      <c r="H51" s="16" t="n"/>
      <c r="I51" s="17" t="n"/>
      <c r="J51" s="17" t="n"/>
      <c r="K51" s="30">
        <f>IF(OR(C51="",H51=""),"",C51+H51)</f>
        <v/>
      </c>
      <c r="L51" s="28" t="n"/>
      <c r="M51" s="17" t="n"/>
      <c r="N51" s="15" t="n"/>
      <c r="O51" s="15" t="n"/>
      <c r="P51" s="28" t="n"/>
      <c r="Q51" s="28" t="n"/>
      <c r="R51" s="8">
        <f>IF(K51="","",K51-'Catálogos y parámetros'!$B$2)</f>
        <v/>
      </c>
      <c r="S51" s="22">
        <f>IF(OR(L51="",M51="",I51="",J51=""),"",J51+I51-M51)</f>
        <v/>
      </c>
      <c r="T51" s="23">
        <f>IF(L51="","Sin reporte",IF(OR(K51="",M51="",J51="",I51=""),"Revisar datos",IF(AND(L51&lt;=K51,M51&lt;=J51+I51),"Dentro de parámetros","Fuera de parámetros")))</f>
        <v/>
      </c>
      <c r="U51" s="6">
        <f>IF(A51="","",IF(AND(OR(N51="Reportada",N51="En revisión",N51="Autorizada"),P51&lt;&gt;"",P51&lt;'Catálogos y parámetros'!$B$2),"Crítica",IF(AND(OR(N51="Reportada",N51="En revisión",N51="Autorizada"),X51&gt;'Catálogos y parámetros'!$B$4),"Alta",IF(AND(L51="",R51&gt;=0,R51&lt;='Catálogos y parámetros'!$B$3),"Vigilar","Normal"))))</f>
        <v/>
      </c>
      <c r="V51" s="23">
        <f>IF(K51="","",IF(K51&lt;'Catálogos y parámetros'!$B$2,"Vencida por fecha",IF(R51&lt;='Catálogos y parámetros'!$B$3,"Por vencer","Vigente")))</f>
        <v/>
      </c>
      <c r="W51" s="30">
        <f>IF(A51="","",IFERROR(IF(COUNTIF(Seguimiento!$B$2:$B$301,A51)=0,"",MAXIFS(Seguimiento!$C$2:$C$301,Seguimiento!$B$2:$B$301,A51)),""))</f>
        <v/>
      </c>
      <c r="X51" s="8">
        <f>IF(W51="","",'Catálogos y parámetros'!$B$2-W51)</f>
        <v/>
      </c>
    </row>
    <row r="52">
      <c r="A52" s="13" t="n"/>
      <c r="B52" s="13" t="n"/>
      <c r="C52" s="28" t="n"/>
      <c r="D52" s="13" t="n"/>
      <c r="E52" s="13" t="n"/>
      <c r="F52" s="15" t="n"/>
      <c r="G52" s="15" t="n"/>
      <c r="H52" s="16" t="n"/>
      <c r="I52" s="17" t="n"/>
      <c r="J52" s="17" t="n"/>
      <c r="K52" s="29">
        <f>IF(OR(C52="",H52=""),"",C52+H52)</f>
        <v/>
      </c>
      <c r="L52" s="28" t="n"/>
      <c r="M52" s="17" t="n"/>
      <c r="N52" s="15" t="n"/>
      <c r="O52" s="15" t="n"/>
      <c r="P52" s="28" t="n"/>
      <c r="Q52" s="28" t="n"/>
      <c r="R52" s="5">
        <f>IF(K52="","",K52-'Catálogos y parámetros'!$B$2)</f>
        <v/>
      </c>
      <c r="S52" s="19">
        <f>IF(OR(L52="",M52="",I52="",J52=""),"",J52+I52-M52)</f>
        <v/>
      </c>
      <c r="T52" s="20">
        <f>IF(L52="","Sin reporte",IF(OR(K52="",M52="",J52="",I52=""),"Revisar datos",IF(AND(L52&lt;=K52,M52&lt;=J52+I52),"Dentro de parámetros","Fuera de parámetros")))</f>
        <v/>
      </c>
      <c r="U52" s="3">
        <f>IF(A52="","",IF(AND(OR(N52="Reportada",N52="En revisión",N52="Autorizada"),P52&lt;&gt;"",P52&lt;'Catálogos y parámetros'!$B$2),"Crítica",IF(AND(OR(N52="Reportada",N52="En revisión",N52="Autorizada"),X52&gt;'Catálogos y parámetros'!$B$4),"Alta",IF(AND(L52="",R52&gt;=0,R52&lt;='Catálogos y parámetros'!$B$3),"Vigilar","Normal"))))</f>
        <v/>
      </c>
      <c r="V52" s="20">
        <f>IF(K52="","",IF(K52&lt;'Catálogos y parámetros'!$B$2,"Vencida por fecha",IF(R52&lt;='Catálogos y parámetros'!$B$3,"Por vencer","Vigente")))</f>
        <v/>
      </c>
      <c r="W52" s="29">
        <f>IF(A52="","",IFERROR(IF(COUNTIF(Seguimiento!$B$2:$B$301,A52)=0,"",MAXIFS(Seguimiento!$C$2:$C$301,Seguimiento!$B$2:$B$301,A52)),""))</f>
        <v/>
      </c>
      <c r="X52" s="5">
        <f>IF(W52="","",'Catálogos y parámetros'!$B$2-W52)</f>
        <v/>
      </c>
    </row>
    <row r="53">
      <c r="A53" s="13" t="n"/>
      <c r="B53" s="13" t="n"/>
      <c r="C53" s="28" t="n"/>
      <c r="D53" s="13" t="n"/>
      <c r="E53" s="13" t="n"/>
      <c r="F53" s="15" t="n"/>
      <c r="G53" s="15" t="n"/>
      <c r="H53" s="16" t="n"/>
      <c r="I53" s="17" t="n"/>
      <c r="J53" s="17" t="n"/>
      <c r="K53" s="30">
        <f>IF(OR(C53="",H53=""),"",C53+H53)</f>
        <v/>
      </c>
      <c r="L53" s="28" t="n"/>
      <c r="M53" s="17" t="n"/>
      <c r="N53" s="15" t="n"/>
      <c r="O53" s="15" t="n"/>
      <c r="P53" s="28" t="n"/>
      <c r="Q53" s="28" t="n"/>
      <c r="R53" s="8">
        <f>IF(K53="","",K53-'Catálogos y parámetros'!$B$2)</f>
        <v/>
      </c>
      <c r="S53" s="22">
        <f>IF(OR(L53="",M53="",I53="",J53=""),"",J53+I53-M53)</f>
        <v/>
      </c>
      <c r="T53" s="23">
        <f>IF(L53="","Sin reporte",IF(OR(K53="",M53="",J53="",I53=""),"Revisar datos",IF(AND(L53&lt;=K53,M53&lt;=J53+I53),"Dentro de parámetros","Fuera de parámetros")))</f>
        <v/>
      </c>
      <c r="U53" s="6">
        <f>IF(A53="","",IF(AND(OR(N53="Reportada",N53="En revisión",N53="Autorizada"),P53&lt;&gt;"",P53&lt;'Catálogos y parámetros'!$B$2),"Crítica",IF(AND(OR(N53="Reportada",N53="En revisión",N53="Autorizada"),X53&gt;'Catálogos y parámetros'!$B$4),"Alta",IF(AND(L53="",R53&gt;=0,R53&lt;='Catálogos y parámetros'!$B$3),"Vigilar","Normal"))))</f>
        <v/>
      </c>
      <c r="V53" s="23">
        <f>IF(K53="","",IF(K53&lt;'Catálogos y parámetros'!$B$2,"Vencida por fecha",IF(R53&lt;='Catálogos y parámetros'!$B$3,"Por vencer","Vigente")))</f>
        <v/>
      </c>
      <c r="W53" s="30">
        <f>IF(A53="","",IFERROR(IF(COUNTIF(Seguimiento!$B$2:$B$301,A53)=0,"",MAXIFS(Seguimiento!$C$2:$C$301,Seguimiento!$B$2:$B$301,A53)),""))</f>
        <v/>
      </c>
      <c r="X53" s="8">
        <f>IF(W53="","",'Catálogos y parámetros'!$B$2-W53)</f>
        <v/>
      </c>
    </row>
    <row r="54">
      <c r="A54" s="13" t="n"/>
      <c r="B54" s="13" t="n"/>
      <c r="C54" s="28" t="n"/>
      <c r="D54" s="13" t="n"/>
      <c r="E54" s="13" t="n"/>
      <c r="F54" s="15" t="n"/>
      <c r="G54" s="15" t="n"/>
      <c r="H54" s="16" t="n"/>
      <c r="I54" s="17" t="n"/>
      <c r="J54" s="17" t="n"/>
      <c r="K54" s="29">
        <f>IF(OR(C54="",H54=""),"",C54+H54)</f>
        <v/>
      </c>
      <c r="L54" s="28" t="n"/>
      <c r="M54" s="17" t="n"/>
      <c r="N54" s="15" t="n"/>
      <c r="O54" s="15" t="n"/>
      <c r="P54" s="28" t="n"/>
      <c r="Q54" s="28" t="n"/>
      <c r="R54" s="5">
        <f>IF(K54="","",K54-'Catálogos y parámetros'!$B$2)</f>
        <v/>
      </c>
      <c r="S54" s="19">
        <f>IF(OR(L54="",M54="",I54="",J54=""),"",J54+I54-M54)</f>
        <v/>
      </c>
      <c r="T54" s="20">
        <f>IF(L54="","Sin reporte",IF(OR(K54="",M54="",J54="",I54=""),"Revisar datos",IF(AND(L54&lt;=K54,M54&lt;=J54+I54),"Dentro de parámetros","Fuera de parámetros")))</f>
        <v/>
      </c>
      <c r="U54" s="3">
        <f>IF(A54="","",IF(AND(OR(N54="Reportada",N54="En revisión",N54="Autorizada"),P54&lt;&gt;"",P54&lt;'Catálogos y parámetros'!$B$2),"Crítica",IF(AND(OR(N54="Reportada",N54="En revisión",N54="Autorizada"),X54&gt;'Catálogos y parámetros'!$B$4),"Alta",IF(AND(L54="",R54&gt;=0,R54&lt;='Catálogos y parámetros'!$B$3),"Vigilar","Normal"))))</f>
        <v/>
      </c>
      <c r="V54" s="20">
        <f>IF(K54="","",IF(K54&lt;'Catálogos y parámetros'!$B$2,"Vencida por fecha",IF(R54&lt;='Catálogos y parámetros'!$B$3,"Por vencer","Vigente")))</f>
        <v/>
      </c>
      <c r="W54" s="29">
        <f>IF(A54="","",IFERROR(IF(COUNTIF(Seguimiento!$B$2:$B$301,A54)=0,"",MAXIFS(Seguimiento!$C$2:$C$301,Seguimiento!$B$2:$B$301,A54)),""))</f>
        <v/>
      </c>
      <c r="X54" s="5">
        <f>IF(W54="","",'Catálogos y parámetros'!$B$2-W54)</f>
        <v/>
      </c>
    </row>
    <row r="55">
      <c r="A55" s="13" t="n"/>
      <c r="B55" s="13" t="n"/>
      <c r="C55" s="28" t="n"/>
      <c r="D55" s="13" t="n"/>
      <c r="E55" s="13" t="n"/>
      <c r="F55" s="15" t="n"/>
      <c r="G55" s="15" t="n"/>
      <c r="H55" s="16" t="n"/>
      <c r="I55" s="17" t="n"/>
      <c r="J55" s="17" t="n"/>
      <c r="K55" s="30">
        <f>IF(OR(C55="",H55=""),"",C55+H55)</f>
        <v/>
      </c>
      <c r="L55" s="28" t="n"/>
      <c r="M55" s="17" t="n"/>
      <c r="N55" s="15" t="n"/>
      <c r="O55" s="15" t="n"/>
      <c r="P55" s="28" t="n"/>
      <c r="Q55" s="28" t="n"/>
      <c r="R55" s="8">
        <f>IF(K55="","",K55-'Catálogos y parámetros'!$B$2)</f>
        <v/>
      </c>
      <c r="S55" s="22">
        <f>IF(OR(L55="",M55="",I55="",J55=""),"",J55+I55-M55)</f>
        <v/>
      </c>
      <c r="T55" s="23">
        <f>IF(L55="","Sin reporte",IF(OR(K55="",M55="",J55="",I55=""),"Revisar datos",IF(AND(L55&lt;=K55,M55&lt;=J55+I55),"Dentro de parámetros","Fuera de parámetros")))</f>
        <v/>
      </c>
      <c r="U55" s="6">
        <f>IF(A55="","",IF(AND(OR(N55="Reportada",N55="En revisión",N55="Autorizada"),P55&lt;&gt;"",P55&lt;'Catálogos y parámetros'!$B$2),"Crítica",IF(AND(OR(N55="Reportada",N55="En revisión",N55="Autorizada"),X55&gt;'Catálogos y parámetros'!$B$4),"Alta",IF(AND(L55="",R55&gt;=0,R55&lt;='Catálogos y parámetros'!$B$3),"Vigilar","Normal"))))</f>
        <v/>
      </c>
      <c r="V55" s="23">
        <f>IF(K55="","",IF(K55&lt;'Catálogos y parámetros'!$B$2,"Vencida por fecha",IF(R55&lt;='Catálogos y parámetros'!$B$3,"Por vencer","Vigente")))</f>
        <v/>
      </c>
      <c r="W55" s="30">
        <f>IF(A55="","",IFERROR(IF(COUNTIF(Seguimiento!$B$2:$B$301,A55)=0,"",MAXIFS(Seguimiento!$C$2:$C$301,Seguimiento!$B$2:$B$301,A55)),""))</f>
        <v/>
      </c>
      <c r="X55" s="8">
        <f>IF(W55="","",'Catálogos y parámetros'!$B$2-W55)</f>
        <v/>
      </c>
    </row>
    <row r="56">
      <c r="A56" s="13" t="n"/>
      <c r="B56" s="13" t="n"/>
      <c r="C56" s="28" t="n"/>
      <c r="D56" s="13" t="n"/>
      <c r="E56" s="13" t="n"/>
      <c r="F56" s="15" t="n"/>
      <c r="G56" s="15" t="n"/>
      <c r="H56" s="16" t="n"/>
      <c r="I56" s="17" t="n"/>
      <c r="J56" s="17" t="n"/>
      <c r="K56" s="29">
        <f>IF(OR(C56="",H56=""),"",C56+H56)</f>
        <v/>
      </c>
      <c r="L56" s="28" t="n"/>
      <c r="M56" s="17" t="n"/>
      <c r="N56" s="15" t="n"/>
      <c r="O56" s="15" t="n"/>
      <c r="P56" s="28" t="n"/>
      <c r="Q56" s="28" t="n"/>
      <c r="R56" s="5">
        <f>IF(K56="","",K56-'Catálogos y parámetros'!$B$2)</f>
        <v/>
      </c>
      <c r="S56" s="19">
        <f>IF(OR(L56="",M56="",I56="",J56=""),"",J56+I56-M56)</f>
        <v/>
      </c>
      <c r="T56" s="20">
        <f>IF(L56="","Sin reporte",IF(OR(K56="",M56="",J56="",I56=""),"Revisar datos",IF(AND(L56&lt;=K56,M56&lt;=J56+I56),"Dentro de parámetros","Fuera de parámetros")))</f>
        <v/>
      </c>
      <c r="U56" s="3">
        <f>IF(A56="","",IF(AND(OR(N56="Reportada",N56="En revisión",N56="Autorizada"),P56&lt;&gt;"",P56&lt;'Catálogos y parámetros'!$B$2),"Crítica",IF(AND(OR(N56="Reportada",N56="En revisión",N56="Autorizada"),X56&gt;'Catálogos y parámetros'!$B$4),"Alta",IF(AND(L56="",R56&gt;=0,R56&lt;='Catálogos y parámetros'!$B$3),"Vigilar","Normal"))))</f>
        <v/>
      </c>
      <c r="V56" s="20">
        <f>IF(K56="","",IF(K56&lt;'Catálogos y parámetros'!$B$2,"Vencida por fecha",IF(R56&lt;='Catálogos y parámetros'!$B$3,"Por vencer","Vigente")))</f>
        <v/>
      </c>
      <c r="W56" s="29">
        <f>IF(A56="","",IFERROR(IF(COUNTIF(Seguimiento!$B$2:$B$301,A56)=0,"",MAXIFS(Seguimiento!$C$2:$C$301,Seguimiento!$B$2:$B$301,A56)),""))</f>
        <v/>
      </c>
      <c r="X56" s="5">
        <f>IF(W56="","",'Catálogos y parámetros'!$B$2-W56)</f>
        <v/>
      </c>
    </row>
    <row r="57">
      <c r="A57" s="13" t="n"/>
      <c r="B57" s="13" t="n"/>
      <c r="C57" s="28" t="n"/>
      <c r="D57" s="13" t="n"/>
      <c r="E57" s="13" t="n"/>
      <c r="F57" s="15" t="n"/>
      <c r="G57" s="15" t="n"/>
      <c r="H57" s="16" t="n"/>
      <c r="I57" s="17" t="n"/>
      <c r="J57" s="17" t="n"/>
      <c r="K57" s="30">
        <f>IF(OR(C57="",H57=""),"",C57+H57)</f>
        <v/>
      </c>
      <c r="L57" s="28" t="n"/>
      <c r="M57" s="17" t="n"/>
      <c r="N57" s="15" t="n"/>
      <c r="O57" s="15" t="n"/>
      <c r="P57" s="28" t="n"/>
      <c r="Q57" s="28" t="n"/>
      <c r="R57" s="8">
        <f>IF(K57="","",K57-'Catálogos y parámetros'!$B$2)</f>
        <v/>
      </c>
      <c r="S57" s="22">
        <f>IF(OR(L57="",M57="",I57="",J57=""),"",J57+I57-M57)</f>
        <v/>
      </c>
      <c r="T57" s="23">
        <f>IF(L57="","Sin reporte",IF(OR(K57="",M57="",J57="",I57=""),"Revisar datos",IF(AND(L57&lt;=K57,M57&lt;=J57+I57),"Dentro de parámetros","Fuera de parámetros")))</f>
        <v/>
      </c>
      <c r="U57" s="6">
        <f>IF(A57="","",IF(AND(OR(N57="Reportada",N57="En revisión",N57="Autorizada"),P57&lt;&gt;"",P57&lt;'Catálogos y parámetros'!$B$2),"Crítica",IF(AND(OR(N57="Reportada",N57="En revisión",N57="Autorizada"),X57&gt;'Catálogos y parámetros'!$B$4),"Alta",IF(AND(L57="",R57&gt;=0,R57&lt;='Catálogos y parámetros'!$B$3),"Vigilar","Normal"))))</f>
        <v/>
      </c>
      <c r="V57" s="23">
        <f>IF(K57="","",IF(K57&lt;'Catálogos y parámetros'!$B$2,"Vencida por fecha",IF(R57&lt;='Catálogos y parámetros'!$B$3,"Por vencer","Vigente")))</f>
        <v/>
      </c>
      <c r="W57" s="30">
        <f>IF(A57="","",IFERROR(IF(COUNTIF(Seguimiento!$B$2:$B$301,A57)=0,"",MAXIFS(Seguimiento!$C$2:$C$301,Seguimiento!$B$2:$B$301,A57)),""))</f>
        <v/>
      </c>
      <c r="X57" s="8">
        <f>IF(W57="","",'Catálogos y parámetros'!$B$2-W57)</f>
        <v/>
      </c>
    </row>
    <row r="58">
      <c r="A58" s="13" t="n"/>
      <c r="B58" s="13" t="n"/>
      <c r="C58" s="28" t="n"/>
      <c r="D58" s="13" t="n"/>
      <c r="E58" s="13" t="n"/>
      <c r="F58" s="15" t="n"/>
      <c r="G58" s="15" t="n"/>
      <c r="H58" s="16" t="n"/>
      <c r="I58" s="17" t="n"/>
      <c r="J58" s="17" t="n"/>
      <c r="K58" s="29">
        <f>IF(OR(C58="",H58=""),"",C58+H58)</f>
        <v/>
      </c>
      <c r="L58" s="28" t="n"/>
      <c r="M58" s="17" t="n"/>
      <c r="N58" s="15" t="n"/>
      <c r="O58" s="15" t="n"/>
      <c r="P58" s="28" t="n"/>
      <c r="Q58" s="28" t="n"/>
      <c r="R58" s="5">
        <f>IF(K58="","",K58-'Catálogos y parámetros'!$B$2)</f>
        <v/>
      </c>
      <c r="S58" s="19">
        <f>IF(OR(L58="",M58="",I58="",J58=""),"",J58+I58-M58)</f>
        <v/>
      </c>
      <c r="T58" s="20">
        <f>IF(L58="","Sin reporte",IF(OR(K58="",M58="",J58="",I58=""),"Revisar datos",IF(AND(L58&lt;=K58,M58&lt;=J58+I58),"Dentro de parámetros","Fuera de parámetros")))</f>
        <v/>
      </c>
      <c r="U58" s="3">
        <f>IF(A58="","",IF(AND(OR(N58="Reportada",N58="En revisión",N58="Autorizada"),P58&lt;&gt;"",P58&lt;'Catálogos y parámetros'!$B$2),"Crítica",IF(AND(OR(N58="Reportada",N58="En revisión",N58="Autorizada"),X58&gt;'Catálogos y parámetros'!$B$4),"Alta",IF(AND(L58="",R58&gt;=0,R58&lt;='Catálogos y parámetros'!$B$3),"Vigilar","Normal"))))</f>
        <v/>
      </c>
      <c r="V58" s="20">
        <f>IF(K58="","",IF(K58&lt;'Catálogos y parámetros'!$B$2,"Vencida por fecha",IF(R58&lt;='Catálogos y parámetros'!$B$3,"Por vencer","Vigente")))</f>
        <v/>
      </c>
      <c r="W58" s="29">
        <f>IF(A58="","",IFERROR(IF(COUNTIF(Seguimiento!$B$2:$B$301,A58)=0,"",MAXIFS(Seguimiento!$C$2:$C$301,Seguimiento!$B$2:$B$301,A58)),""))</f>
        <v/>
      </c>
      <c r="X58" s="5">
        <f>IF(W58="","",'Catálogos y parámetros'!$B$2-W58)</f>
        <v/>
      </c>
    </row>
    <row r="59">
      <c r="A59" s="13" t="n"/>
      <c r="B59" s="13" t="n"/>
      <c r="C59" s="28" t="n"/>
      <c r="D59" s="13" t="n"/>
      <c r="E59" s="13" t="n"/>
      <c r="F59" s="15" t="n"/>
      <c r="G59" s="15" t="n"/>
      <c r="H59" s="16" t="n"/>
      <c r="I59" s="17" t="n"/>
      <c r="J59" s="17" t="n"/>
      <c r="K59" s="30">
        <f>IF(OR(C59="",H59=""),"",C59+H59)</f>
        <v/>
      </c>
      <c r="L59" s="28" t="n"/>
      <c r="M59" s="17" t="n"/>
      <c r="N59" s="15" t="n"/>
      <c r="O59" s="15" t="n"/>
      <c r="P59" s="28" t="n"/>
      <c r="Q59" s="28" t="n"/>
      <c r="R59" s="8">
        <f>IF(K59="","",K59-'Catálogos y parámetros'!$B$2)</f>
        <v/>
      </c>
      <c r="S59" s="22">
        <f>IF(OR(L59="",M59="",I59="",J59=""),"",J59+I59-M59)</f>
        <v/>
      </c>
      <c r="T59" s="23">
        <f>IF(L59="","Sin reporte",IF(OR(K59="",M59="",J59="",I59=""),"Revisar datos",IF(AND(L59&lt;=K59,M59&lt;=J59+I59),"Dentro de parámetros","Fuera de parámetros")))</f>
        <v/>
      </c>
      <c r="U59" s="6">
        <f>IF(A59="","",IF(AND(OR(N59="Reportada",N59="En revisión",N59="Autorizada"),P59&lt;&gt;"",P59&lt;'Catálogos y parámetros'!$B$2),"Crítica",IF(AND(OR(N59="Reportada",N59="En revisión",N59="Autorizada"),X59&gt;'Catálogos y parámetros'!$B$4),"Alta",IF(AND(L59="",R59&gt;=0,R59&lt;='Catálogos y parámetros'!$B$3),"Vigilar","Normal"))))</f>
        <v/>
      </c>
      <c r="V59" s="23">
        <f>IF(K59="","",IF(K59&lt;'Catálogos y parámetros'!$B$2,"Vencida por fecha",IF(R59&lt;='Catálogos y parámetros'!$B$3,"Por vencer","Vigente")))</f>
        <v/>
      </c>
      <c r="W59" s="30">
        <f>IF(A59="","",IFERROR(IF(COUNTIF(Seguimiento!$B$2:$B$301,A59)=0,"",MAXIFS(Seguimiento!$C$2:$C$301,Seguimiento!$B$2:$B$301,A59)),""))</f>
        <v/>
      </c>
      <c r="X59" s="8">
        <f>IF(W59="","",'Catálogos y parámetros'!$B$2-W59)</f>
        <v/>
      </c>
    </row>
    <row r="60">
      <c r="A60" s="13" t="n"/>
      <c r="B60" s="13" t="n"/>
      <c r="C60" s="28" t="n"/>
      <c r="D60" s="13" t="n"/>
      <c r="E60" s="13" t="n"/>
      <c r="F60" s="15" t="n"/>
      <c r="G60" s="15" t="n"/>
      <c r="H60" s="16" t="n"/>
      <c r="I60" s="17" t="n"/>
      <c r="J60" s="17" t="n"/>
      <c r="K60" s="29">
        <f>IF(OR(C60="",H60=""),"",C60+H60)</f>
        <v/>
      </c>
      <c r="L60" s="28" t="n"/>
      <c r="M60" s="17" t="n"/>
      <c r="N60" s="15" t="n"/>
      <c r="O60" s="15" t="n"/>
      <c r="P60" s="28" t="n"/>
      <c r="Q60" s="28" t="n"/>
      <c r="R60" s="5">
        <f>IF(K60="","",K60-'Catálogos y parámetros'!$B$2)</f>
        <v/>
      </c>
      <c r="S60" s="19">
        <f>IF(OR(L60="",M60="",I60="",J60=""),"",J60+I60-M60)</f>
        <v/>
      </c>
      <c r="T60" s="20">
        <f>IF(L60="","Sin reporte",IF(OR(K60="",M60="",J60="",I60=""),"Revisar datos",IF(AND(L60&lt;=K60,M60&lt;=J60+I60),"Dentro de parámetros","Fuera de parámetros")))</f>
        <v/>
      </c>
      <c r="U60" s="3">
        <f>IF(A60="","",IF(AND(OR(N60="Reportada",N60="En revisión",N60="Autorizada"),P60&lt;&gt;"",P60&lt;'Catálogos y parámetros'!$B$2),"Crítica",IF(AND(OR(N60="Reportada",N60="En revisión",N60="Autorizada"),X60&gt;'Catálogos y parámetros'!$B$4),"Alta",IF(AND(L60="",R60&gt;=0,R60&lt;='Catálogos y parámetros'!$B$3),"Vigilar","Normal"))))</f>
        <v/>
      </c>
      <c r="V60" s="20">
        <f>IF(K60="","",IF(K60&lt;'Catálogos y parámetros'!$B$2,"Vencida por fecha",IF(R60&lt;='Catálogos y parámetros'!$B$3,"Por vencer","Vigente")))</f>
        <v/>
      </c>
      <c r="W60" s="29">
        <f>IF(A60="","",IFERROR(IF(COUNTIF(Seguimiento!$B$2:$B$301,A60)=0,"",MAXIFS(Seguimiento!$C$2:$C$301,Seguimiento!$B$2:$B$301,A60)),""))</f>
        <v/>
      </c>
      <c r="X60" s="5">
        <f>IF(W60="","",'Catálogos y parámetros'!$B$2-W60)</f>
        <v/>
      </c>
    </row>
    <row r="61">
      <c r="A61" s="13" t="n"/>
      <c r="B61" s="13" t="n"/>
      <c r="C61" s="28" t="n"/>
      <c r="D61" s="13" t="n"/>
      <c r="E61" s="13" t="n"/>
      <c r="F61" s="15" t="n"/>
      <c r="G61" s="15" t="n"/>
      <c r="H61" s="16" t="n"/>
      <c r="I61" s="17" t="n"/>
      <c r="J61" s="17" t="n"/>
      <c r="K61" s="30">
        <f>IF(OR(C61="",H61=""),"",C61+H61)</f>
        <v/>
      </c>
      <c r="L61" s="28" t="n"/>
      <c r="M61" s="17" t="n"/>
      <c r="N61" s="15" t="n"/>
      <c r="O61" s="15" t="n"/>
      <c r="P61" s="28" t="n"/>
      <c r="Q61" s="28" t="n"/>
      <c r="R61" s="8">
        <f>IF(K61="","",K61-'Catálogos y parámetros'!$B$2)</f>
        <v/>
      </c>
      <c r="S61" s="22">
        <f>IF(OR(L61="",M61="",I61="",J61=""),"",J61+I61-M61)</f>
        <v/>
      </c>
      <c r="T61" s="23">
        <f>IF(L61="","Sin reporte",IF(OR(K61="",M61="",J61="",I61=""),"Revisar datos",IF(AND(L61&lt;=K61,M61&lt;=J61+I61),"Dentro de parámetros","Fuera de parámetros")))</f>
        <v/>
      </c>
      <c r="U61" s="6">
        <f>IF(A61="","",IF(AND(OR(N61="Reportada",N61="En revisión",N61="Autorizada"),P61&lt;&gt;"",P61&lt;'Catálogos y parámetros'!$B$2),"Crítica",IF(AND(OR(N61="Reportada",N61="En revisión",N61="Autorizada"),X61&gt;'Catálogos y parámetros'!$B$4),"Alta",IF(AND(L61="",R61&gt;=0,R61&lt;='Catálogos y parámetros'!$B$3),"Vigilar","Normal"))))</f>
        <v/>
      </c>
      <c r="V61" s="23">
        <f>IF(K61="","",IF(K61&lt;'Catálogos y parámetros'!$B$2,"Vencida por fecha",IF(R61&lt;='Catálogos y parámetros'!$B$3,"Por vencer","Vigente")))</f>
        <v/>
      </c>
      <c r="W61" s="30">
        <f>IF(A61="","",IFERROR(IF(COUNTIF(Seguimiento!$B$2:$B$301,A61)=0,"",MAXIFS(Seguimiento!$C$2:$C$301,Seguimiento!$B$2:$B$301,A61)),""))</f>
        <v/>
      </c>
      <c r="X61" s="8">
        <f>IF(W61="","",'Catálogos y parámetros'!$B$2-W61)</f>
        <v/>
      </c>
    </row>
    <row r="62">
      <c r="A62" s="13" t="n"/>
      <c r="B62" s="13" t="n"/>
      <c r="C62" s="28" t="n"/>
      <c r="D62" s="13" t="n"/>
      <c r="E62" s="13" t="n"/>
      <c r="F62" s="15" t="n"/>
      <c r="G62" s="15" t="n"/>
      <c r="H62" s="16" t="n"/>
      <c r="I62" s="17" t="n"/>
      <c r="J62" s="17" t="n"/>
      <c r="K62" s="29">
        <f>IF(OR(C62="",H62=""),"",C62+H62)</f>
        <v/>
      </c>
      <c r="L62" s="28" t="n"/>
      <c r="M62" s="17" t="n"/>
      <c r="N62" s="15" t="n"/>
      <c r="O62" s="15" t="n"/>
      <c r="P62" s="28" t="n"/>
      <c r="Q62" s="28" t="n"/>
      <c r="R62" s="5">
        <f>IF(K62="","",K62-'Catálogos y parámetros'!$B$2)</f>
        <v/>
      </c>
      <c r="S62" s="19">
        <f>IF(OR(L62="",M62="",I62="",J62=""),"",J62+I62-M62)</f>
        <v/>
      </c>
      <c r="T62" s="20">
        <f>IF(L62="","Sin reporte",IF(OR(K62="",M62="",J62="",I62=""),"Revisar datos",IF(AND(L62&lt;=K62,M62&lt;=J62+I62),"Dentro de parámetros","Fuera de parámetros")))</f>
        <v/>
      </c>
      <c r="U62" s="3">
        <f>IF(A62="","",IF(AND(OR(N62="Reportada",N62="En revisión",N62="Autorizada"),P62&lt;&gt;"",P62&lt;'Catálogos y parámetros'!$B$2),"Crítica",IF(AND(OR(N62="Reportada",N62="En revisión",N62="Autorizada"),X62&gt;'Catálogos y parámetros'!$B$4),"Alta",IF(AND(L62="",R62&gt;=0,R62&lt;='Catálogos y parámetros'!$B$3),"Vigilar","Normal"))))</f>
        <v/>
      </c>
      <c r="V62" s="20">
        <f>IF(K62="","",IF(K62&lt;'Catálogos y parámetros'!$B$2,"Vencida por fecha",IF(R62&lt;='Catálogos y parámetros'!$B$3,"Por vencer","Vigente")))</f>
        <v/>
      </c>
      <c r="W62" s="29">
        <f>IF(A62="","",IFERROR(IF(COUNTIF(Seguimiento!$B$2:$B$301,A62)=0,"",MAXIFS(Seguimiento!$C$2:$C$301,Seguimiento!$B$2:$B$301,A62)),""))</f>
        <v/>
      </c>
      <c r="X62" s="5">
        <f>IF(W62="","",'Catálogos y parámetros'!$B$2-W62)</f>
        <v/>
      </c>
    </row>
    <row r="63">
      <c r="A63" s="13" t="n"/>
      <c r="B63" s="13" t="n"/>
      <c r="C63" s="28" t="n"/>
      <c r="D63" s="13" t="n"/>
      <c r="E63" s="13" t="n"/>
      <c r="F63" s="15" t="n"/>
      <c r="G63" s="15" t="n"/>
      <c r="H63" s="16" t="n"/>
      <c r="I63" s="17" t="n"/>
      <c r="J63" s="17" t="n"/>
      <c r="K63" s="30">
        <f>IF(OR(C63="",H63=""),"",C63+H63)</f>
        <v/>
      </c>
      <c r="L63" s="28" t="n"/>
      <c r="M63" s="17" t="n"/>
      <c r="N63" s="15" t="n"/>
      <c r="O63" s="15" t="n"/>
      <c r="P63" s="28" t="n"/>
      <c r="Q63" s="28" t="n"/>
      <c r="R63" s="8">
        <f>IF(K63="","",K63-'Catálogos y parámetros'!$B$2)</f>
        <v/>
      </c>
      <c r="S63" s="22">
        <f>IF(OR(L63="",M63="",I63="",J63=""),"",J63+I63-M63)</f>
        <v/>
      </c>
      <c r="T63" s="23">
        <f>IF(L63="","Sin reporte",IF(OR(K63="",M63="",J63="",I63=""),"Revisar datos",IF(AND(L63&lt;=K63,M63&lt;=J63+I63),"Dentro de parámetros","Fuera de parámetros")))</f>
        <v/>
      </c>
      <c r="U63" s="6">
        <f>IF(A63="","",IF(AND(OR(N63="Reportada",N63="En revisión",N63="Autorizada"),P63&lt;&gt;"",P63&lt;'Catálogos y parámetros'!$B$2),"Crítica",IF(AND(OR(N63="Reportada",N63="En revisión",N63="Autorizada"),X63&gt;'Catálogos y parámetros'!$B$4),"Alta",IF(AND(L63="",R63&gt;=0,R63&lt;='Catálogos y parámetros'!$B$3),"Vigilar","Normal"))))</f>
        <v/>
      </c>
      <c r="V63" s="23">
        <f>IF(K63="","",IF(K63&lt;'Catálogos y parámetros'!$B$2,"Vencida por fecha",IF(R63&lt;='Catálogos y parámetros'!$B$3,"Por vencer","Vigente")))</f>
        <v/>
      </c>
      <c r="W63" s="30">
        <f>IF(A63="","",IFERROR(IF(COUNTIF(Seguimiento!$B$2:$B$301,A63)=0,"",MAXIFS(Seguimiento!$C$2:$C$301,Seguimiento!$B$2:$B$301,A63)),""))</f>
        <v/>
      </c>
      <c r="X63" s="8">
        <f>IF(W63="","",'Catálogos y parámetros'!$B$2-W63)</f>
        <v/>
      </c>
    </row>
    <row r="64">
      <c r="A64" s="13" t="n"/>
      <c r="B64" s="13" t="n"/>
      <c r="C64" s="28" t="n"/>
      <c r="D64" s="13" t="n"/>
      <c r="E64" s="13" t="n"/>
      <c r="F64" s="15" t="n"/>
      <c r="G64" s="15" t="n"/>
      <c r="H64" s="16" t="n"/>
      <c r="I64" s="17" t="n"/>
      <c r="J64" s="17" t="n"/>
      <c r="K64" s="29">
        <f>IF(OR(C64="",H64=""),"",C64+H64)</f>
        <v/>
      </c>
      <c r="L64" s="28" t="n"/>
      <c r="M64" s="17" t="n"/>
      <c r="N64" s="15" t="n"/>
      <c r="O64" s="15" t="n"/>
      <c r="P64" s="28" t="n"/>
      <c r="Q64" s="28" t="n"/>
      <c r="R64" s="5">
        <f>IF(K64="","",K64-'Catálogos y parámetros'!$B$2)</f>
        <v/>
      </c>
      <c r="S64" s="19">
        <f>IF(OR(L64="",M64="",I64="",J64=""),"",J64+I64-M64)</f>
        <v/>
      </c>
      <c r="T64" s="20">
        <f>IF(L64="","Sin reporte",IF(OR(K64="",M64="",J64="",I64=""),"Revisar datos",IF(AND(L64&lt;=K64,M64&lt;=J64+I64),"Dentro de parámetros","Fuera de parámetros")))</f>
        <v/>
      </c>
      <c r="U64" s="3">
        <f>IF(A64="","",IF(AND(OR(N64="Reportada",N64="En revisión",N64="Autorizada"),P64&lt;&gt;"",P64&lt;'Catálogos y parámetros'!$B$2),"Crítica",IF(AND(OR(N64="Reportada",N64="En revisión",N64="Autorizada"),X64&gt;'Catálogos y parámetros'!$B$4),"Alta",IF(AND(L64="",R64&gt;=0,R64&lt;='Catálogos y parámetros'!$B$3),"Vigilar","Normal"))))</f>
        <v/>
      </c>
      <c r="V64" s="20">
        <f>IF(K64="","",IF(K64&lt;'Catálogos y parámetros'!$B$2,"Vencida por fecha",IF(R64&lt;='Catálogos y parámetros'!$B$3,"Por vencer","Vigente")))</f>
        <v/>
      </c>
      <c r="W64" s="29">
        <f>IF(A64="","",IFERROR(IF(COUNTIF(Seguimiento!$B$2:$B$301,A64)=0,"",MAXIFS(Seguimiento!$C$2:$C$301,Seguimiento!$B$2:$B$301,A64)),""))</f>
        <v/>
      </c>
      <c r="X64" s="5">
        <f>IF(W64="","",'Catálogos y parámetros'!$B$2-W64)</f>
        <v/>
      </c>
    </row>
    <row r="65">
      <c r="A65" s="13" t="n"/>
      <c r="B65" s="13" t="n"/>
      <c r="C65" s="28" t="n"/>
      <c r="D65" s="13" t="n"/>
      <c r="E65" s="13" t="n"/>
      <c r="F65" s="15" t="n"/>
      <c r="G65" s="15" t="n"/>
      <c r="H65" s="16" t="n"/>
      <c r="I65" s="17" t="n"/>
      <c r="J65" s="17" t="n"/>
      <c r="K65" s="30">
        <f>IF(OR(C65="",H65=""),"",C65+H65)</f>
        <v/>
      </c>
      <c r="L65" s="28" t="n"/>
      <c r="M65" s="17" t="n"/>
      <c r="N65" s="15" t="n"/>
      <c r="O65" s="15" t="n"/>
      <c r="P65" s="28" t="n"/>
      <c r="Q65" s="28" t="n"/>
      <c r="R65" s="8">
        <f>IF(K65="","",K65-'Catálogos y parámetros'!$B$2)</f>
        <v/>
      </c>
      <c r="S65" s="22">
        <f>IF(OR(L65="",M65="",I65="",J65=""),"",J65+I65-M65)</f>
        <v/>
      </c>
      <c r="T65" s="23">
        <f>IF(L65="","Sin reporte",IF(OR(K65="",M65="",J65="",I65=""),"Revisar datos",IF(AND(L65&lt;=K65,M65&lt;=J65+I65),"Dentro de parámetros","Fuera de parámetros")))</f>
        <v/>
      </c>
      <c r="U65" s="6">
        <f>IF(A65="","",IF(AND(OR(N65="Reportada",N65="En revisión",N65="Autorizada"),P65&lt;&gt;"",P65&lt;'Catálogos y parámetros'!$B$2),"Crítica",IF(AND(OR(N65="Reportada",N65="En revisión",N65="Autorizada"),X65&gt;'Catálogos y parámetros'!$B$4),"Alta",IF(AND(L65="",R65&gt;=0,R65&lt;='Catálogos y parámetros'!$B$3),"Vigilar","Normal"))))</f>
        <v/>
      </c>
      <c r="V65" s="23">
        <f>IF(K65="","",IF(K65&lt;'Catálogos y parámetros'!$B$2,"Vencida por fecha",IF(R65&lt;='Catálogos y parámetros'!$B$3,"Por vencer","Vigente")))</f>
        <v/>
      </c>
      <c r="W65" s="30">
        <f>IF(A65="","",IFERROR(IF(COUNTIF(Seguimiento!$B$2:$B$301,A65)=0,"",MAXIFS(Seguimiento!$C$2:$C$301,Seguimiento!$B$2:$B$301,A65)),""))</f>
        <v/>
      </c>
      <c r="X65" s="8">
        <f>IF(W65="","",'Catálogos y parámetros'!$B$2-W65)</f>
        <v/>
      </c>
    </row>
    <row r="66">
      <c r="A66" s="13" t="n"/>
      <c r="B66" s="13" t="n"/>
      <c r="C66" s="28" t="n"/>
      <c r="D66" s="13" t="n"/>
      <c r="E66" s="13" t="n"/>
      <c r="F66" s="15" t="n"/>
      <c r="G66" s="15" t="n"/>
      <c r="H66" s="16" t="n"/>
      <c r="I66" s="17" t="n"/>
      <c r="J66" s="17" t="n"/>
      <c r="K66" s="29">
        <f>IF(OR(C66="",H66=""),"",C66+H66)</f>
        <v/>
      </c>
      <c r="L66" s="28" t="n"/>
      <c r="M66" s="17" t="n"/>
      <c r="N66" s="15" t="n"/>
      <c r="O66" s="15" t="n"/>
      <c r="P66" s="28" t="n"/>
      <c r="Q66" s="28" t="n"/>
      <c r="R66" s="5">
        <f>IF(K66="","",K66-'Catálogos y parámetros'!$B$2)</f>
        <v/>
      </c>
      <c r="S66" s="19">
        <f>IF(OR(L66="",M66="",I66="",J66=""),"",J66+I66-M66)</f>
        <v/>
      </c>
      <c r="T66" s="20">
        <f>IF(L66="","Sin reporte",IF(OR(K66="",M66="",J66="",I66=""),"Revisar datos",IF(AND(L66&lt;=K66,M66&lt;=J66+I66),"Dentro de parámetros","Fuera de parámetros")))</f>
        <v/>
      </c>
      <c r="U66" s="3">
        <f>IF(A66="","",IF(AND(OR(N66="Reportada",N66="En revisión",N66="Autorizada"),P66&lt;&gt;"",P66&lt;'Catálogos y parámetros'!$B$2),"Crítica",IF(AND(OR(N66="Reportada",N66="En revisión",N66="Autorizada"),X66&gt;'Catálogos y parámetros'!$B$4),"Alta",IF(AND(L66="",R66&gt;=0,R66&lt;='Catálogos y parámetros'!$B$3),"Vigilar","Normal"))))</f>
        <v/>
      </c>
      <c r="V66" s="20">
        <f>IF(K66="","",IF(K66&lt;'Catálogos y parámetros'!$B$2,"Vencida por fecha",IF(R66&lt;='Catálogos y parámetros'!$B$3,"Por vencer","Vigente")))</f>
        <v/>
      </c>
      <c r="W66" s="29">
        <f>IF(A66="","",IFERROR(IF(COUNTIF(Seguimiento!$B$2:$B$301,A66)=0,"",MAXIFS(Seguimiento!$C$2:$C$301,Seguimiento!$B$2:$B$301,A66)),""))</f>
        <v/>
      </c>
      <c r="X66" s="5">
        <f>IF(W66="","",'Catálogos y parámetros'!$B$2-W66)</f>
        <v/>
      </c>
    </row>
    <row r="67">
      <c r="A67" s="13" t="n"/>
      <c r="B67" s="13" t="n"/>
      <c r="C67" s="28" t="n"/>
      <c r="D67" s="13" t="n"/>
      <c r="E67" s="13" t="n"/>
      <c r="F67" s="15" t="n"/>
      <c r="G67" s="15" t="n"/>
      <c r="H67" s="16" t="n"/>
      <c r="I67" s="17" t="n"/>
      <c r="J67" s="17" t="n"/>
      <c r="K67" s="30">
        <f>IF(OR(C67="",H67=""),"",C67+H67)</f>
        <v/>
      </c>
      <c r="L67" s="28" t="n"/>
      <c r="M67" s="17" t="n"/>
      <c r="N67" s="15" t="n"/>
      <c r="O67" s="15" t="n"/>
      <c r="P67" s="28" t="n"/>
      <c r="Q67" s="28" t="n"/>
      <c r="R67" s="8">
        <f>IF(K67="","",K67-'Catálogos y parámetros'!$B$2)</f>
        <v/>
      </c>
      <c r="S67" s="22">
        <f>IF(OR(L67="",M67="",I67="",J67=""),"",J67+I67-M67)</f>
        <v/>
      </c>
      <c r="T67" s="23">
        <f>IF(L67="","Sin reporte",IF(OR(K67="",M67="",J67="",I67=""),"Revisar datos",IF(AND(L67&lt;=K67,M67&lt;=J67+I67),"Dentro de parámetros","Fuera de parámetros")))</f>
        <v/>
      </c>
      <c r="U67" s="6">
        <f>IF(A67="","",IF(AND(OR(N67="Reportada",N67="En revisión",N67="Autorizada"),P67&lt;&gt;"",P67&lt;'Catálogos y parámetros'!$B$2),"Crítica",IF(AND(OR(N67="Reportada",N67="En revisión",N67="Autorizada"),X67&gt;'Catálogos y parámetros'!$B$4),"Alta",IF(AND(L67="",R67&gt;=0,R67&lt;='Catálogos y parámetros'!$B$3),"Vigilar","Normal"))))</f>
        <v/>
      </c>
      <c r="V67" s="23">
        <f>IF(K67="","",IF(K67&lt;'Catálogos y parámetros'!$B$2,"Vencida por fecha",IF(R67&lt;='Catálogos y parámetros'!$B$3,"Por vencer","Vigente")))</f>
        <v/>
      </c>
      <c r="W67" s="30">
        <f>IF(A67="","",IFERROR(IF(COUNTIF(Seguimiento!$B$2:$B$301,A67)=0,"",MAXIFS(Seguimiento!$C$2:$C$301,Seguimiento!$B$2:$B$301,A67)),""))</f>
        <v/>
      </c>
      <c r="X67" s="8">
        <f>IF(W67="","",'Catálogos y parámetros'!$B$2-W67)</f>
        <v/>
      </c>
    </row>
    <row r="68">
      <c r="A68" s="13" t="n"/>
      <c r="B68" s="13" t="n"/>
      <c r="C68" s="28" t="n"/>
      <c r="D68" s="13" t="n"/>
      <c r="E68" s="13" t="n"/>
      <c r="F68" s="15" t="n"/>
      <c r="G68" s="15" t="n"/>
      <c r="H68" s="16" t="n"/>
      <c r="I68" s="17" t="n"/>
      <c r="J68" s="17" t="n"/>
      <c r="K68" s="29">
        <f>IF(OR(C68="",H68=""),"",C68+H68)</f>
        <v/>
      </c>
      <c r="L68" s="28" t="n"/>
      <c r="M68" s="17" t="n"/>
      <c r="N68" s="15" t="n"/>
      <c r="O68" s="15" t="n"/>
      <c r="P68" s="28" t="n"/>
      <c r="Q68" s="28" t="n"/>
      <c r="R68" s="5">
        <f>IF(K68="","",K68-'Catálogos y parámetros'!$B$2)</f>
        <v/>
      </c>
      <c r="S68" s="19">
        <f>IF(OR(L68="",M68="",I68="",J68=""),"",J68+I68-M68)</f>
        <v/>
      </c>
      <c r="T68" s="20">
        <f>IF(L68="","Sin reporte",IF(OR(K68="",M68="",J68="",I68=""),"Revisar datos",IF(AND(L68&lt;=K68,M68&lt;=J68+I68),"Dentro de parámetros","Fuera de parámetros")))</f>
        <v/>
      </c>
      <c r="U68" s="3">
        <f>IF(A68="","",IF(AND(OR(N68="Reportada",N68="En revisión",N68="Autorizada"),P68&lt;&gt;"",P68&lt;'Catálogos y parámetros'!$B$2),"Crítica",IF(AND(OR(N68="Reportada",N68="En revisión",N68="Autorizada"),X68&gt;'Catálogos y parámetros'!$B$4),"Alta",IF(AND(L68="",R68&gt;=0,R68&lt;='Catálogos y parámetros'!$B$3),"Vigilar","Normal"))))</f>
        <v/>
      </c>
      <c r="V68" s="20">
        <f>IF(K68="","",IF(K68&lt;'Catálogos y parámetros'!$B$2,"Vencida por fecha",IF(R68&lt;='Catálogos y parámetros'!$B$3,"Por vencer","Vigente")))</f>
        <v/>
      </c>
      <c r="W68" s="29">
        <f>IF(A68="","",IFERROR(IF(COUNTIF(Seguimiento!$B$2:$B$301,A68)=0,"",MAXIFS(Seguimiento!$C$2:$C$301,Seguimiento!$B$2:$B$301,A68)),""))</f>
        <v/>
      </c>
      <c r="X68" s="5">
        <f>IF(W68="","",'Catálogos y parámetros'!$B$2-W68)</f>
        <v/>
      </c>
    </row>
    <row r="69">
      <c r="A69" s="13" t="n"/>
      <c r="B69" s="13" t="n"/>
      <c r="C69" s="28" t="n"/>
      <c r="D69" s="13" t="n"/>
      <c r="E69" s="13" t="n"/>
      <c r="F69" s="15" t="n"/>
      <c r="G69" s="15" t="n"/>
      <c r="H69" s="16" t="n"/>
      <c r="I69" s="17" t="n"/>
      <c r="J69" s="17" t="n"/>
      <c r="K69" s="30">
        <f>IF(OR(C69="",H69=""),"",C69+H69)</f>
        <v/>
      </c>
      <c r="L69" s="28" t="n"/>
      <c r="M69" s="17" t="n"/>
      <c r="N69" s="15" t="n"/>
      <c r="O69" s="15" t="n"/>
      <c r="P69" s="28" t="n"/>
      <c r="Q69" s="28" t="n"/>
      <c r="R69" s="8">
        <f>IF(K69="","",K69-'Catálogos y parámetros'!$B$2)</f>
        <v/>
      </c>
      <c r="S69" s="22">
        <f>IF(OR(L69="",M69="",I69="",J69=""),"",J69+I69-M69)</f>
        <v/>
      </c>
      <c r="T69" s="23">
        <f>IF(L69="","Sin reporte",IF(OR(K69="",M69="",J69="",I69=""),"Revisar datos",IF(AND(L69&lt;=K69,M69&lt;=J69+I69),"Dentro de parámetros","Fuera de parámetros")))</f>
        <v/>
      </c>
      <c r="U69" s="6">
        <f>IF(A69="","",IF(AND(OR(N69="Reportada",N69="En revisión",N69="Autorizada"),P69&lt;&gt;"",P69&lt;'Catálogos y parámetros'!$B$2),"Crítica",IF(AND(OR(N69="Reportada",N69="En revisión",N69="Autorizada"),X69&gt;'Catálogos y parámetros'!$B$4),"Alta",IF(AND(L69="",R69&gt;=0,R69&lt;='Catálogos y parámetros'!$B$3),"Vigilar","Normal"))))</f>
        <v/>
      </c>
      <c r="V69" s="23">
        <f>IF(K69="","",IF(K69&lt;'Catálogos y parámetros'!$B$2,"Vencida por fecha",IF(R69&lt;='Catálogos y parámetros'!$B$3,"Por vencer","Vigente")))</f>
        <v/>
      </c>
      <c r="W69" s="30">
        <f>IF(A69="","",IFERROR(IF(COUNTIF(Seguimiento!$B$2:$B$301,A69)=0,"",MAXIFS(Seguimiento!$C$2:$C$301,Seguimiento!$B$2:$B$301,A69)),""))</f>
        <v/>
      </c>
      <c r="X69" s="8">
        <f>IF(W69="","",'Catálogos y parámetros'!$B$2-W69)</f>
        <v/>
      </c>
    </row>
    <row r="70">
      <c r="A70" s="13" t="n"/>
      <c r="B70" s="13" t="n"/>
      <c r="C70" s="28" t="n"/>
      <c r="D70" s="13" t="n"/>
      <c r="E70" s="13" t="n"/>
      <c r="F70" s="15" t="n"/>
      <c r="G70" s="15" t="n"/>
      <c r="H70" s="16" t="n"/>
      <c r="I70" s="17" t="n"/>
      <c r="J70" s="17" t="n"/>
      <c r="K70" s="29">
        <f>IF(OR(C70="",H70=""),"",C70+H70)</f>
        <v/>
      </c>
      <c r="L70" s="28" t="n"/>
      <c r="M70" s="17" t="n"/>
      <c r="N70" s="15" t="n"/>
      <c r="O70" s="15" t="n"/>
      <c r="P70" s="28" t="n"/>
      <c r="Q70" s="28" t="n"/>
      <c r="R70" s="5">
        <f>IF(K70="","",K70-'Catálogos y parámetros'!$B$2)</f>
        <v/>
      </c>
      <c r="S70" s="19">
        <f>IF(OR(L70="",M70="",I70="",J70=""),"",J70+I70-M70)</f>
        <v/>
      </c>
      <c r="T70" s="20">
        <f>IF(L70="","Sin reporte",IF(OR(K70="",M70="",J70="",I70=""),"Revisar datos",IF(AND(L70&lt;=K70,M70&lt;=J70+I70),"Dentro de parámetros","Fuera de parámetros")))</f>
        <v/>
      </c>
      <c r="U70" s="3">
        <f>IF(A70="","",IF(AND(OR(N70="Reportada",N70="En revisión",N70="Autorizada"),P70&lt;&gt;"",P70&lt;'Catálogos y parámetros'!$B$2),"Crítica",IF(AND(OR(N70="Reportada",N70="En revisión",N70="Autorizada"),X70&gt;'Catálogos y parámetros'!$B$4),"Alta",IF(AND(L70="",R70&gt;=0,R70&lt;='Catálogos y parámetros'!$B$3),"Vigilar","Normal"))))</f>
        <v/>
      </c>
      <c r="V70" s="20">
        <f>IF(K70="","",IF(K70&lt;'Catálogos y parámetros'!$B$2,"Vencida por fecha",IF(R70&lt;='Catálogos y parámetros'!$B$3,"Por vencer","Vigente")))</f>
        <v/>
      </c>
      <c r="W70" s="29">
        <f>IF(A70="","",IFERROR(IF(COUNTIF(Seguimiento!$B$2:$B$301,A70)=0,"",MAXIFS(Seguimiento!$C$2:$C$301,Seguimiento!$B$2:$B$301,A70)),""))</f>
        <v/>
      </c>
      <c r="X70" s="5">
        <f>IF(W70="","",'Catálogos y parámetros'!$B$2-W70)</f>
        <v/>
      </c>
    </row>
    <row r="71">
      <c r="A71" s="13" t="n"/>
      <c r="B71" s="13" t="n"/>
      <c r="C71" s="28" t="n"/>
      <c r="D71" s="13" t="n"/>
      <c r="E71" s="13" t="n"/>
      <c r="F71" s="15" t="n"/>
      <c r="G71" s="15" t="n"/>
      <c r="H71" s="16" t="n"/>
      <c r="I71" s="17" t="n"/>
      <c r="J71" s="17" t="n"/>
      <c r="K71" s="30">
        <f>IF(OR(C71="",H71=""),"",C71+H71)</f>
        <v/>
      </c>
      <c r="L71" s="28" t="n"/>
      <c r="M71" s="17" t="n"/>
      <c r="N71" s="15" t="n"/>
      <c r="O71" s="15" t="n"/>
      <c r="P71" s="28" t="n"/>
      <c r="Q71" s="28" t="n"/>
      <c r="R71" s="8">
        <f>IF(K71="","",K71-'Catálogos y parámetros'!$B$2)</f>
        <v/>
      </c>
      <c r="S71" s="22">
        <f>IF(OR(L71="",M71="",I71="",J71=""),"",J71+I71-M71)</f>
        <v/>
      </c>
      <c r="T71" s="23">
        <f>IF(L71="","Sin reporte",IF(OR(K71="",M71="",J71="",I71=""),"Revisar datos",IF(AND(L71&lt;=K71,M71&lt;=J71+I71),"Dentro de parámetros","Fuera de parámetros")))</f>
        <v/>
      </c>
      <c r="U71" s="6">
        <f>IF(A71="","",IF(AND(OR(N71="Reportada",N71="En revisión",N71="Autorizada"),P71&lt;&gt;"",P71&lt;'Catálogos y parámetros'!$B$2),"Crítica",IF(AND(OR(N71="Reportada",N71="En revisión",N71="Autorizada"),X71&gt;'Catálogos y parámetros'!$B$4),"Alta",IF(AND(L71="",R71&gt;=0,R71&lt;='Catálogos y parámetros'!$B$3),"Vigilar","Normal"))))</f>
        <v/>
      </c>
      <c r="V71" s="23">
        <f>IF(K71="","",IF(K71&lt;'Catálogos y parámetros'!$B$2,"Vencida por fecha",IF(R71&lt;='Catálogos y parámetros'!$B$3,"Por vencer","Vigente")))</f>
        <v/>
      </c>
      <c r="W71" s="30">
        <f>IF(A71="","",IFERROR(IF(COUNTIF(Seguimiento!$B$2:$B$301,A71)=0,"",MAXIFS(Seguimiento!$C$2:$C$301,Seguimiento!$B$2:$B$301,A71)),""))</f>
        <v/>
      </c>
      <c r="X71" s="8">
        <f>IF(W71="","",'Catálogos y parámetros'!$B$2-W71)</f>
        <v/>
      </c>
    </row>
    <row r="72">
      <c r="A72" s="13" t="n"/>
      <c r="B72" s="13" t="n"/>
      <c r="C72" s="28" t="n"/>
      <c r="D72" s="13" t="n"/>
      <c r="E72" s="13" t="n"/>
      <c r="F72" s="15" t="n"/>
      <c r="G72" s="15" t="n"/>
      <c r="H72" s="16" t="n"/>
      <c r="I72" s="17" t="n"/>
      <c r="J72" s="17" t="n"/>
      <c r="K72" s="29">
        <f>IF(OR(C72="",H72=""),"",C72+H72)</f>
        <v/>
      </c>
      <c r="L72" s="28" t="n"/>
      <c r="M72" s="17" t="n"/>
      <c r="N72" s="15" t="n"/>
      <c r="O72" s="15" t="n"/>
      <c r="P72" s="28" t="n"/>
      <c r="Q72" s="28" t="n"/>
      <c r="R72" s="5">
        <f>IF(K72="","",K72-'Catálogos y parámetros'!$B$2)</f>
        <v/>
      </c>
      <c r="S72" s="19">
        <f>IF(OR(L72="",M72="",I72="",J72=""),"",J72+I72-M72)</f>
        <v/>
      </c>
      <c r="T72" s="20">
        <f>IF(L72="","Sin reporte",IF(OR(K72="",M72="",J72="",I72=""),"Revisar datos",IF(AND(L72&lt;=K72,M72&lt;=J72+I72),"Dentro de parámetros","Fuera de parámetros")))</f>
        <v/>
      </c>
      <c r="U72" s="3">
        <f>IF(A72="","",IF(AND(OR(N72="Reportada",N72="En revisión",N72="Autorizada"),P72&lt;&gt;"",P72&lt;'Catálogos y parámetros'!$B$2),"Crítica",IF(AND(OR(N72="Reportada",N72="En revisión",N72="Autorizada"),X72&gt;'Catálogos y parámetros'!$B$4),"Alta",IF(AND(L72="",R72&gt;=0,R72&lt;='Catálogos y parámetros'!$B$3),"Vigilar","Normal"))))</f>
        <v/>
      </c>
      <c r="V72" s="20">
        <f>IF(K72="","",IF(K72&lt;'Catálogos y parámetros'!$B$2,"Vencida por fecha",IF(R72&lt;='Catálogos y parámetros'!$B$3,"Por vencer","Vigente")))</f>
        <v/>
      </c>
      <c r="W72" s="29">
        <f>IF(A72="","",IFERROR(IF(COUNTIF(Seguimiento!$B$2:$B$301,A72)=0,"",MAXIFS(Seguimiento!$C$2:$C$301,Seguimiento!$B$2:$B$301,A72)),""))</f>
        <v/>
      </c>
      <c r="X72" s="5">
        <f>IF(W72="","",'Catálogos y parámetros'!$B$2-W72)</f>
        <v/>
      </c>
    </row>
    <row r="73">
      <c r="A73" s="13" t="n"/>
      <c r="B73" s="13" t="n"/>
      <c r="C73" s="28" t="n"/>
      <c r="D73" s="13" t="n"/>
      <c r="E73" s="13" t="n"/>
      <c r="F73" s="15" t="n"/>
      <c r="G73" s="15" t="n"/>
      <c r="H73" s="16" t="n"/>
      <c r="I73" s="17" t="n"/>
      <c r="J73" s="17" t="n"/>
      <c r="K73" s="30">
        <f>IF(OR(C73="",H73=""),"",C73+H73)</f>
        <v/>
      </c>
      <c r="L73" s="28" t="n"/>
      <c r="M73" s="17" t="n"/>
      <c r="N73" s="15" t="n"/>
      <c r="O73" s="15" t="n"/>
      <c r="P73" s="28" t="n"/>
      <c r="Q73" s="28" t="n"/>
      <c r="R73" s="8">
        <f>IF(K73="","",K73-'Catálogos y parámetros'!$B$2)</f>
        <v/>
      </c>
      <c r="S73" s="22">
        <f>IF(OR(L73="",M73="",I73="",J73=""),"",J73+I73-M73)</f>
        <v/>
      </c>
      <c r="T73" s="23">
        <f>IF(L73="","Sin reporte",IF(OR(K73="",M73="",J73="",I73=""),"Revisar datos",IF(AND(L73&lt;=K73,M73&lt;=J73+I73),"Dentro de parámetros","Fuera de parámetros")))</f>
        <v/>
      </c>
      <c r="U73" s="6">
        <f>IF(A73="","",IF(AND(OR(N73="Reportada",N73="En revisión",N73="Autorizada"),P73&lt;&gt;"",P73&lt;'Catálogos y parámetros'!$B$2),"Crítica",IF(AND(OR(N73="Reportada",N73="En revisión",N73="Autorizada"),X73&gt;'Catálogos y parámetros'!$B$4),"Alta",IF(AND(L73="",R73&gt;=0,R73&lt;='Catálogos y parámetros'!$B$3),"Vigilar","Normal"))))</f>
        <v/>
      </c>
      <c r="V73" s="23">
        <f>IF(K73="","",IF(K73&lt;'Catálogos y parámetros'!$B$2,"Vencida por fecha",IF(R73&lt;='Catálogos y parámetros'!$B$3,"Por vencer","Vigente")))</f>
        <v/>
      </c>
      <c r="W73" s="30">
        <f>IF(A73="","",IFERROR(IF(COUNTIF(Seguimiento!$B$2:$B$301,A73)=0,"",MAXIFS(Seguimiento!$C$2:$C$301,Seguimiento!$B$2:$B$301,A73)),""))</f>
        <v/>
      </c>
      <c r="X73" s="8">
        <f>IF(W73="","",'Catálogos y parámetros'!$B$2-W73)</f>
        <v/>
      </c>
    </row>
    <row r="74">
      <c r="A74" s="13" t="n"/>
      <c r="B74" s="13" t="n"/>
      <c r="C74" s="28" t="n"/>
      <c r="D74" s="13" t="n"/>
      <c r="E74" s="13" t="n"/>
      <c r="F74" s="15" t="n"/>
      <c r="G74" s="15" t="n"/>
      <c r="H74" s="16" t="n"/>
      <c r="I74" s="17" t="n"/>
      <c r="J74" s="17" t="n"/>
      <c r="K74" s="29">
        <f>IF(OR(C74="",H74=""),"",C74+H74)</f>
        <v/>
      </c>
      <c r="L74" s="28" t="n"/>
      <c r="M74" s="17" t="n"/>
      <c r="N74" s="15" t="n"/>
      <c r="O74" s="15" t="n"/>
      <c r="P74" s="28" t="n"/>
      <c r="Q74" s="28" t="n"/>
      <c r="R74" s="5">
        <f>IF(K74="","",K74-'Catálogos y parámetros'!$B$2)</f>
        <v/>
      </c>
      <c r="S74" s="19">
        <f>IF(OR(L74="",M74="",I74="",J74=""),"",J74+I74-M74)</f>
        <v/>
      </c>
      <c r="T74" s="20">
        <f>IF(L74="","Sin reporte",IF(OR(K74="",M74="",J74="",I74=""),"Revisar datos",IF(AND(L74&lt;=K74,M74&lt;=J74+I74),"Dentro de parámetros","Fuera de parámetros")))</f>
        <v/>
      </c>
      <c r="U74" s="3">
        <f>IF(A74="","",IF(AND(OR(N74="Reportada",N74="En revisión",N74="Autorizada"),P74&lt;&gt;"",P74&lt;'Catálogos y parámetros'!$B$2),"Crítica",IF(AND(OR(N74="Reportada",N74="En revisión",N74="Autorizada"),X74&gt;'Catálogos y parámetros'!$B$4),"Alta",IF(AND(L74="",R74&gt;=0,R74&lt;='Catálogos y parámetros'!$B$3),"Vigilar","Normal"))))</f>
        <v/>
      </c>
      <c r="V74" s="20">
        <f>IF(K74="","",IF(K74&lt;'Catálogos y parámetros'!$B$2,"Vencida por fecha",IF(R74&lt;='Catálogos y parámetros'!$B$3,"Por vencer","Vigente")))</f>
        <v/>
      </c>
      <c r="W74" s="29">
        <f>IF(A74="","",IFERROR(IF(COUNTIF(Seguimiento!$B$2:$B$301,A74)=0,"",MAXIFS(Seguimiento!$C$2:$C$301,Seguimiento!$B$2:$B$301,A74)),""))</f>
        <v/>
      </c>
      <c r="X74" s="5">
        <f>IF(W74="","",'Catálogos y parámetros'!$B$2-W74)</f>
        <v/>
      </c>
    </row>
    <row r="75">
      <c r="A75" s="13" t="n"/>
      <c r="B75" s="13" t="n"/>
      <c r="C75" s="28" t="n"/>
      <c r="D75" s="13" t="n"/>
      <c r="E75" s="13" t="n"/>
      <c r="F75" s="15" t="n"/>
      <c r="G75" s="15" t="n"/>
      <c r="H75" s="16" t="n"/>
      <c r="I75" s="17" t="n"/>
      <c r="J75" s="17" t="n"/>
      <c r="K75" s="30">
        <f>IF(OR(C75="",H75=""),"",C75+H75)</f>
        <v/>
      </c>
      <c r="L75" s="28" t="n"/>
      <c r="M75" s="17" t="n"/>
      <c r="N75" s="15" t="n"/>
      <c r="O75" s="15" t="n"/>
      <c r="P75" s="28" t="n"/>
      <c r="Q75" s="28" t="n"/>
      <c r="R75" s="8">
        <f>IF(K75="","",K75-'Catálogos y parámetros'!$B$2)</f>
        <v/>
      </c>
      <c r="S75" s="22">
        <f>IF(OR(L75="",M75="",I75="",J75=""),"",J75+I75-M75)</f>
        <v/>
      </c>
      <c r="T75" s="23">
        <f>IF(L75="","Sin reporte",IF(OR(K75="",M75="",J75="",I75=""),"Revisar datos",IF(AND(L75&lt;=K75,M75&lt;=J75+I75),"Dentro de parámetros","Fuera de parámetros")))</f>
        <v/>
      </c>
      <c r="U75" s="6">
        <f>IF(A75="","",IF(AND(OR(N75="Reportada",N75="En revisión",N75="Autorizada"),P75&lt;&gt;"",P75&lt;'Catálogos y parámetros'!$B$2),"Crítica",IF(AND(OR(N75="Reportada",N75="En revisión",N75="Autorizada"),X75&gt;'Catálogos y parámetros'!$B$4),"Alta",IF(AND(L75="",R75&gt;=0,R75&lt;='Catálogos y parámetros'!$B$3),"Vigilar","Normal"))))</f>
        <v/>
      </c>
      <c r="V75" s="23">
        <f>IF(K75="","",IF(K75&lt;'Catálogos y parámetros'!$B$2,"Vencida por fecha",IF(R75&lt;='Catálogos y parámetros'!$B$3,"Por vencer","Vigente")))</f>
        <v/>
      </c>
      <c r="W75" s="30">
        <f>IF(A75="","",IFERROR(IF(COUNTIF(Seguimiento!$B$2:$B$301,A75)=0,"",MAXIFS(Seguimiento!$C$2:$C$301,Seguimiento!$B$2:$B$301,A75)),""))</f>
        <v/>
      </c>
      <c r="X75" s="8">
        <f>IF(W75="","",'Catálogos y parámetros'!$B$2-W75)</f>
        <v/>
      </c>
    </row>
    <row r="76">
      <c r="A76" s="13" t="n"/>
      <c r="B76" s="13" t="n"/>
      <c r="C76" s="28" t="n"/>
      <c r="D76" s="13" t="n"/>
      <c r="E76" s="13" t="n"/>
      <c r="F76" s="15" t="n"/>
      <c r="G76" s="15" t="n"/>
      <c r="H76" s="16" t="n"/>
      <c r="I76" s="17" t="n"/>
      <c r="J76" s="17" t="n"/>
      <c r="K76" s="29">
        <f>IF(OR(C76="",H76=""),"",C76+H76)</f>
        <v/>
      </c>
      <c r="L76" s="28" t="n"/>
      <c r="M76" s="17" t="n"/>
      <c r="N76" s="15" t="n"/>
      <c r="O76" s="15" t="n"/>
      <c r="P76" s="28" t="n"/>
      <c r="Q76" s="28" t="n"/>
      <c r="R76" s="5">
        <f>IF(K76="","",K76-'Catálogos y parámetros'!$B$2)</f>
        <v/>
      </c>
      <c r="S76" s="19">
        <f>IF(OR(L76="",M76="",I76="",J76=""),"",J76+I76-M76)</f>
        <v/>
      </c>
      <c r="T76" s="20">
        <f>IF(L76="","Sin reporte",IF(OR(K76="",M76="",J76="",I76=""),"Revisar datos",IF(AND(L76&lt;=K76,M76&lt;=J76+I76),"Dentro de parámetros","Fuera de parámetros")))</f>
        <v/>
      </c>
      <c r="U76" s="3">
        <f>IF(A76="","",IF(AND(OR(N76="Reportada",N76="En revisión",N76="Autorizada"),P76&lt;&gt;"",P76&lt;'Catálogos y parámetros'!$B$2),"Crítica",IF(AND(OR(N76="Reportada",N76="En revisión",N76="Autorizada"),X76&gt;'Catálogos y parámetros'!$B$4),"Alta",IF(AND(L76="",R76&gt;=0,R76&lt;='Catálogos y parámetros'!$B$3),"Vigilar","Normal"))))</f>
        <v/>
      </c>
      <c r="V76" s="20">
        <f>IF(K76="","",IF(K76&lt;'Catálogos y parámetros'!$B$2,"Vencida por fecha",IF(R76&lt;='Catálogos y parámetros'!$B$3,"Por vencer","Vigente")))</f>
        <v/>
      </c>
      <c r="W76" s="29">
        <f>IF(A76="","",IFERROR(IF(COUNTIF(Seguimiento!$B$2:$B$301,A76)=0,"",MAXIFS(Seguimiento!$C$2:$C$301,Seguimiento!$B$2:$B$301,A76)),""))</f>
        <v/>
      </c>
      <c r="X76" s="5">
        <f>IF(W76="","",'Catálogos y parámetros'!$B$2-W76)</f>
        <v/>
      </c>
    </row>
    <row r="77">
      <c r="A77" s="13" t="n"/>
      <c r="B77" s="13" t="n"/>
      <c r="C77" s="28" t="n"/>
      <c r="D77" s="13" t="n"/>
      <c r="E77" s="13" t="n"/>
      <c r="F77" s="15" t="n"/>
      <c r="G77" s="15" t="n"/>
      <c r="H77" s="16" t="n"/>
      <c r="I77" s="17" t="n"/>
      <c r="J77" s="17" t="n"/>
      <c r="K77" s="30">
        <f>IF(OR(C77="",H77=""),"",C77+H77)</f>
        <v/>
      </c>
      <c r="L77" s="28" t="n"/>
      <c r="M77" s="17" t="n"/>
      <c r="N77" s="15" t="n"/>
      <c r="O77" s="15" t="n"/>
      <c r="P77" s="28" t="n"/>
      <c r="Q77" s="28" t="n"/>
      <c r="R77" s="8">
        <f>IF(K77="","",K77-'Catálogos y parámetros'!$B$2)</f>
        <v/>
      </c>
      <c r="S77" s="22">
        <f>IF(OR(L77="",M77="",I77="",J77=""),"",J77+I77-M77)</f>
        <v/>
      </c>
      <c r="T77" s="23">
        <f>IF(L77="","Sin reporte",IF(OR(K77="",M77="",J77="",I77=""),"Revisar datos",IF(AND(L77&lt;=K77,M77&lt;=J77+I77),"Dentro de parámetros","Fuera de parámetros")))</f>
        <v/>
      </c>
      <c r="U77" s="6">
        <f>IF(A77="","",IF(AND(OR(N77="Reportada",N77="En revisión",N77="Autorizada"),P77&lt;&gt;"",P77&lt;'Catálogos y parámetros'!$B$2),"Crítica",IF(AND(OR(N77="Reportada",N77="En revisión",N77="Autorizada"),X77&gt;'Catálogos y parámetros'!$B$4),"Alta",IF(AND(L77="",R77&gt;=0,R77&lt;='Catálogos y parámetros'!$B$3),"Vigilar","Normal"))))</f>
        <v/>
      </c>
      <c r="V77" s="23">
        <f>IF(K77="","",IF(K77&lt;'Catálogos y parámetros'!$B$2,"Vencida por fecha",IF(R77&lt;='Catálogos y parámetros'!$B$3,"Por vencer","Vigente")))</f>
        <v/>
      </c>
      <c r="W77" s="30">
        <f>IF(A77="","",IFERROR(IF(COUNTIF(Seguimiento!$B$2:$B$301,A77)=0,"",MAXIFS(Seguimiento!$C$2:$C$301,Seguimiento!$B$2:$B$301,A77)),""))</f>
        <v/>
      </c>
      <c r="X77" s="8">
        <f>IF(W77="","",'Catálogos y parámetros'!$B$2-W77)</f>
        <v/>
      </c>
    </row>
    <row r="78">
      <c r="A78" s="13" t="n"/>
      <c r="B78" s="13" t="n"/>
      <c r="C78" s="28" t="n"/>
      <c r="D78" s="13" t="n"/>
      <c r="E78" s="13" t="n"/>
      <c r="F78" s="15" t="n"/>
      <c r="G78" s="15" t="n"/>
      <c r="H78" s="16" t="n"/>
      <c r="I78" s="17" t="n"/>
      <c r="J78" s="17" t="n"/>
      <c r="K78" s="29">
        <f>IF(OR(C78="",H78=""),"",C78+H78)</f>
        <v/>
      </c>
      <c r="L78" s="28" t="n"/>
      <c r="M78" s="17" t="n"/>
      <c r="N78" s="15" t="n"/>
      <c r="O78" s="15" t="n"/>
      <c r="P78" s="28" t="n"/>
      <c r="Q78" s="28" t="n"/>
      <c r="R78" s="5">
        <f>IF(K78="","",K78-'Catálogos y parámetros'!$B$2)</f>
        <v/>
      </c>
      <c r="S78" s="19">
        <f>IF(OR(L78="",M78="",I78="",J78=""),"",J78+I78-M78)</f>
        <v/>
      </c>
      <c r="T78" s="20">
        <f>IF(L78="","Sin reporte",IF(OR(K78="",M78="",J78="",I78=""),"Revisar datos",IF(AND(L78&lt;=K78,M78&lt;=J78+I78),"Dentro de parámetros","Fuera de parámetros")))</f>
        <v/>
      </c>
      <c r="U78" s="3">
        <f>IF(A78="","",IF(AND(OR(N78="Reportada",N78="En revisión",N78="Autorizada"),P78&lt;&gt;"",P78&lt;'Catálogos y parámetros'!$B$2),"Crítica",IF(AND(OR(N78="Reportada",N78="En revisión",N78="Autorizada"),X78&gt;'Catálogos y parámetros'!$B$4),"Alta",IF(AND(L78="",R78&gt;=0,R78&lt;='Catálogos y parámetros'!$B$3),"Vigilar","Normal"))))</f>
        <v/>
      </c>
      <c r="V78" s="20">
        <f>IF(K78="","",IF(K78&lt;'Catálogos y parámetros'!$B$2,"Vencida por fecha",IF(R78&lt;='Catálogos y parámetros'!$B$3,"Por vencer","Vigente")))</f>
        <v/>
      </c>
      <c r="W78" s="29">
        <f>IF(A78="","",IFERROR(IF(COUNTIF(Seguimiento!$B$2:$B$301,A78)=0,"",MAXIFS(Seguimiento!$C$2:$C$301,Seguimiento!$B$2:$B$301,A78)),""))</f>
        <v/>
      </c>
      <c r="X78" s="5">
        <f>IF(W78="","",'Catálogos y parámetros'!$B$2-W78)</f>
        <v/>
      </c>
    </row>
    <row r="79">
      <c r="A79" s="13" t="n"/>
      <c r="B79" s="13" t="n"/>
      <c r="C79" s="28" t="n"/>
      <c r="D79" s="13" t="n"/>
      <c r="E79" s="13" t="n"/>
      <c r="F79" s="15" t="n"/>
      <c r="G79" s="15" t="n"/>
      <c r="H79" s="16" t="n"/>
      <c r="I79" s="17" t="n"/>
      <c r="J79" s="17" t="n"/>
      <c r="K79" s="30">
        <f>IF(OR(C79="",H79=""),"",C79+H79)</f>
        <v/>
      </c>
      <c r="L79" s="28" t="n"/>
      <c r="M79" s="17" t="n"/>
      <c r="N79" s="15" t="n"/>
      <c r="O79" s="15" t="n"/>
      <c r="P79" s="28" t="n"/>
      <c r="Q79" s="28" t="n"/>
      <c r="R79" s="8">
        <f>IF(K79="","",K79-'Catálogos y parámetros'!$B$2)</f>
        <v/>
      </c>
      <c r="S79" s="22">
        <f>IF(OR(L79="",M79="",I79="",J79=""),"",J79+I79-M79)</f>
        <v/>
      </c>
      <c r="T79" s="23">
        <f>IF(L79="","Sin reporte",IF(OR(K79="",M79="",J79="",I79=""),"Revisar datos",IF(AND(L79&lt;=K79,M79&lt;=J79+I79),"Dentro de parámetros","Fuera de parámetros")))</f>
        <v/>
      </c>
      <c r="U79" s="6">
        <f>IF(A79="","",IF(AND(OR(N79="Reportada",N79="En revisión",N79="Autorizada"),P79&lt;&gt;"",P79&lt;'Catálogos y parámetros'!$B$2),"Crítica",IF(AND(OR(N79="Reportada",N79="En revisión",N79="Autorizada"),X79&gt;'Catálogos y parámetros'!$B$4),"Alta",IF(AND(L79="",R79&gt;=0,R79&lt;='Catálogos y parámetros'!$B$3),"Vigilar","Normal"))))</f>
        <v/>
      </c>
      <c r="V79" s="23">
        <f>IF(K79="","",IF(K79&lt;'Catálogos y parámetros'!$B$2,"Vencida por fecha",IF(R79&lt;='Catálogos y parámetros'!$B$3,"Por vencer","Vigente")))</f>
        <v/>
      </c>
      <c r="W79" s="30">
        <f>IF(A79="","",IFERROR(IF(COUNTIF(Seguimiento!$B$2:$B$301,A79)=0,"",MAXIFS(Seguimiento!$C$2:$C$301,Seguimiento!$B$2:$B$301,A79)),""))</f>
        <v/>
      </c>
      <c r="X79" s="8">
        <f>IF(W79="","",'Catálogos y parámetros'!$B$2-W79)</f>
        <v/>
      </c>
    </row>
    <row r="80">
      <c r="A80" s="13" t="n"/>
      <c r="B80" s="13" t="n"/>
      <c r="C80" s="28" t="n"/>
      <c r="D80" s="13" t="n"/>
      <c r="E80" s="13" t="n"/>
      <c r="F80" s="15" t="n"/>
      <c r="G80" s="15" t="n"/>
      <c r="H80" s="16" t="n"/>
      <c r="I80" s="17" t="n"/>
      <c r="J80" s="17" t="n"/>
      <c r="K80" s="29">
        <f>IF(OR(C80="",H80=""),"",C80+H80)</f>
        <v/>
      </c>
      <c r="L80" s="28" t="n"/>
      <c r="M80" s="17" t="n"/>
      <c r="N80" s="15" t="n"/>
      <c r="O80" s="15" t="n"/>
      <c r="P80" s="28" t="n"/>
      <c r="Q80" s="28" t="n"/>
      <c r="R80" s="5">
        <f>IF(K80="","",K80-'Catálogos y parámetros'!$B$2)</f>
        <v/>
      </c>
      <c r="S80" s="19">
        <f>IF(OR(L80="",M80="",I80="",J80=""),"",J80+I80-M80)</f>
        <v/>
      </c>
      <c r="T80" s="20">
        <f>IF(L80="","Sin reporte",IF(OR(K80="",M80="",J80="",I80=""),"Revisar datos",IF(AND(L80&lt;=K80,M80&lt;=J80+I80),"Dentro de parámetros","Fuera de parámetros")))</f>
        <v/>
      </c>
      <c r="U80" s="3">
        <f>IF(A80="","",IF(AND(OR(N80="Reportada",N80="En revisión",N80="Autorizada"),P80&lt;&gt;"",P80&lt;'Catálogos y parámetros'!$B$2),"Crítica",IF(AND(OR(N80="Reportada",N80="En revisión",N80="Autorizada"),X80&gt;'Catálogos y parámetros'!$B$4),"Alta",IF(AND(L80="",R80&gt;=0,R80&lt;='Catálogos y parámetros'!$B$3),"Vigilar","Normal"))))</f>
        <v/>
      </c>
      <c r="V80" s="20">
        <f>IF(K80="","",IF(K80&lt;'Catálogos y parámetros'!$B$2,"Vencida por fecha",IF(R80&lt;='Catálogos y parámetros'!$B$3,"Por vencer","Vigente")))</f>
        <v/>
      </c>
      <c r="W80" s="29">
        <f>IF(A80="","",IFERROR(IF(COUNTIF(Seguimiento!$B$2:$B$301,A80)=0,"",MAXIFS(Seguimiento!$C$2:$C$301,Seguimiento!$B$2:$B$301,A80)),""))</f>
        <v/>
      </c>
      <c r="X80" s="5">
        <f>IF(W80="","",'Catálogos y parámetros'!$B$2-W80)</f>
        <v/>
      </c>
    </row>
    <row r="81">
      <c r="A81" s="13" t="n"/>
      <c r="B81" s="13" t="n"/>
      <c r="C81" s="28" t="n"/>
      <c r="D81" s="13" t="n"/>
      <c r="E81" s="13" t="n"/>
      <c r="F81" s="15" t="n"/>
      <c r="G81" s="15" t="n"/>
      <c r="H81" s="16" t="n"/>
      <c r="I81" s="17" t="n"/>
      <c r="J81" s="17" t="n"/>
      <c r="K81" s="30">
        <f>IF(OR(C81="",H81=""),"",C81+H81)</f>
        <v/>
      </c>
      <c r="L81" s="28" t="n"/>
      <c r="M81" s="17" t="n"/>
      <c r="N81" s="15" t="n"/>
      <c r="O81" s="15" t="n"/>
      <c r="P81" s="28" t="n"/>
      <c r="Q81" s="28" t="n"/>
      <c r="R81" s="8">
        <f>IF(K81="","",K81-'Catálogos y parámetros'!$B$2)</f>
        <v/>
      </c>
      <c r="S81" s="22">
        <f>IF(OR(L81="",M81="",I81="",J81=""),"",J81+I81-M81)</f>
        <v/>
      </c>
      <c r="T81" s="23">
        <f>IF(L81="","Sin reporte",IF(OR(K81="",M81="",J81="",I81=""),"Revisar datos",IF(AND(L81&lt;=K81,M81&lt;=J81+I81),"Dentro de parámetros","Fuera de parámetros")))</f>
        <v/>
      </c>
      <c r="U81" s="6">
        <f>IF(A81="","",IF(AND(OR(N81="Reportada",N81="En revisión",N81="Autorizada"),P81&lt;&gt;"",P81&lt;'Catálogos y parámetros'!$B$2),"Crítica",IF(AND(OR(N81="Reportada",N81="En revisión",N81="Autorizada"),X81&gt;'Catálogos y parámetros'!$B$4),"Alta",IF(AND(L81="",R81&gt;=0,R81&lt;='Catálogos y parámetros'!$B$3),"Vigilar","Normal"))))</f>
        <v/>
      </c>
      <c r="V81" s="23">
        <f>IF(K81="","",IF(K81&lt;'Catálogos y parámetros'!$B$2,"Vencida por fecha",IF(R81&lt;='Catálogos y parámetros'!$B$3,"Por vencer","Vigente")))</f>
        <v/>
      </c>
      <c r="W81" s="30">
        <f>IF(A81="","",IFERROR(IF(COUNTIF(Seguimiento!$B$2:$B$301,A81)=0,"",MAXIFS(Seguimiento!$C$2:$C$301,Seguimiento!$B$2:$B$301,A81)),""))</f>
        <v/>
      </c>
      <c r="X81" s="8">
        <f>IF(W81="","",'Catálogos y parámetros'!$B$2-W81)</f>
        <v/>
      </c>
    </row>
    <row r="82">
      <c r="A82" s="13" t="n"/>
      <c r="B82" s="13" t="n"/>
      <c r="C82" s="28" t="n"/>
      <c r="D82" s="13" t="n"/>
      <c r="E82" s="13" t="n"/>
      <c r="F82" s="15" t="n"/>
      <c r="G82" s="15" t="n"/>
      <c r="H82" s="16" t="n"/>
      <c r="I82" s="17" t="n"/>
      <c r="J82" s="17" t="n"/>
      <c r="K82" s="29">
        <f>IF(OR(C82="",H82=""),"",C82+H82)</f>
        <v/>
      </c>
      <c r="L82" s="28" t="n"/>
      <c r="M82" s="17" t="n"/>
      <c r="N82" s="15" t="n"/>
      <c r="O82" s="15" t="n"/>
      <c r="P82" s="28" t="n"/>
      <c r="Q82" s="28" t="n"/>
      <c r="R82" s="5">
        <f>IF(K82="","",K82-'Catálogos y parámetros'!$B$2)</f>
        <v/>
      </c>
      <c r="S82" s="19">
        <f>IF(OR(L82="",M82="",I82="",J82=""),"",J82+I82-M82)</f>
        <v/>
      </c>
      <c r="T82" s="20">
        <f>IF(L82="","Sin reporte",IF(OR(K82="",M82="",J82="",I82=""),"Revisar datos",IF(AND(L82&lt;=K82,M82&lt;=J82+I82),"Dentro de parámetros","Fuera de parámetros")))</f>
        <v/>
      </c>
      <c r="U82" s="3">
        <f>IF(A82="","",IF(AND(OR(N82="Reportada",N82="En revisión",N82="Autorizada"),P82&lt;&gt;"",P82&lt;'Catálogos y parámetros'!$B$2),"Crítica",IF(AND(OR(N82="Reportada",N82="En revisión",N82="Autorizada"),X82&gt;'Catálogos y parámetros'!$B$4),"Alta",IF(AND(L82="",R82&gt;=0,R82&lt;='Catálogos y parámetros'!$B$3),"Vigilar","Normal"))))</f>
        <v/>
      </c>
      <c r="V82" s="20">
        <f>IF(K82="","",IF(K82&lt;'Catálogos y parámetros'!$B$2,"Vencida por fecha",IF(R82&lt;='Catálogos y parámetros'!$B$3,"Por vencer","Vigente")))</f>
        <v/>
      </c>
      <c r="W82" s="29">
        <f>IF(A82="","",IFERROR(IF(COUNTIF(Seguimiento!$B$2:$B$301,A82)=0,"",MAXIFS(Seguimiento!$C$2:$C$301,Seguimiento!$B$2:$B$301,A82)),""))</f>
        <v/>
      </c>
      <c r="X82" s="5">
        <f>IF(W82="","",'Catálogos y parámetros'!$B$2-W82)</f>
        <v/>
      </c>
    </row>
    <row r="83">
      <c r="A83" s="13" t="n"/>
      <c r="B83" s="13" t="n"/>
      <c r="C83" s="28" t="n"/>
      <c r="D83" s="13" t="n"/>
      <c r="E83" s="13" t="n"/>
      <c r="F83" s="15" t="n"/>
      <c r="G83" s="15" t="n"/>
      <c r="H83" s="16" t="n"/>
      <c r="I83" s="17" t="n"/>
      <c r="J83" s="17" t="n"/>
      <c r="K83" s="30">
        <f>IF(OR(C83="",H83=""),"",C83+H83)</f>
        <v/>
      </c>
      <c r="L83" s="28" t="n"/>
      <c r="M83" s="17" t="n"/>
      <c r="N83" s="15" t="n"/>
      <c r="O83" s="15" t="n"/>
      <c r="P83" s="28" t="n"/>
      <c r="Q83" s="28" t="n"/>
      <c r="R83" s="8">
        <f>IF(K83="","",K83-'Catálogos y parámetros'!$B$2)</f>
        <v/>
      </c>
      <c r="S83" s="22">
        <f>IF(OR(L83="",M83="",I83="",J83=""),"",J83+I83-M83)</f>
        <v/>
      </c>
      <c r="T83" s="23">
        <f>IF(L83="","Sin reporte",IF(OR(K83="",M83="",J83="",I83=""),"Revisar datos",IF(AND(L83&lt;=K83,M83&lt;=J83+I83),"Dentro de parámetros","Fuera de parámetros")))</f>
        <v/>
      </c>
      <c r="U83" s="6">
        <f>IF(A83="","",IF(AND(OR(N83="Reportada",N83="En revisión",N83="Autorizada"),P83&lt;&gt;"",P83&lt;'Catálogos y parámetros'!$B$2),"Crítica",IF(AND(OR(N83="Reportada",N83="En revisión",N83="Autorizada"),X83&gt;'Catálogos y parámetros'!$B$4),"Alta",IF(AND(L83="",R83&gt;=0,R83&lt;='Catálogos y parámetros'!$B$3),"Vigilar","Normal"))))</f>
        <v/>
      </c>
      <c r="V83" s="23">
        <f>IF(K83="","",IF(K83&lt;'Catálogos y parámetros'!$B$2,"Vencida por fecha",IF(R83&lt;='Catálogos y parámetros'!$B$3,"Por vencer","Vigente")))</f>
        <v/>
      </c>
      <c r="W83" s="30">
        <f>IF(A83="","",IFERROR(IF(COUNTIF(Seguimiento!$B$2:$B$301,A83)=0,"",MAXIFS(Seguimiento!$C$2:$C$301,Seguimiento!$B$2:$B$301,A83)),""))</f>
        <v/>
      </c>
      <c r="X83" s="8">
        <f>IF(W83="","",'Catálogos y parámetros'!$B$2-W83)</f>
        <v/>
      </c>
    </row>
    <row r="84">
      <c r="A84" s="13" t="n"/>
      <c r="B84" s="13" t="n"/>
      <c r="C84" s="28" t="n"/>
      <c r="D84" s="13" t="n"/>
      <c r="E84" s="13" t="n"/>
      <c r="F84" s="15" t="n"/>
      <c r="G84" s="15" t="n"/>
      <c r="H84" s="16" t="n"/>
      <c r="I84" s="17" t="n"/>
      <c r="J84" s="17" t="n"/>
      <c r="K84" s="29">
        <f>IF(OR(C84="",H84=""),"",C84+H84)</f>
        <v/>
      </c>
      <c r="L84" s="28" t="n"/>
      <c r="M84" s="17" t="n"/>
      <c r="N84" s="15" t="n"/>
      <c r="O84" s="15" t="n"/>
      <c r="P84" s="28" t="n"/>
      <c r="Q84" s="28" t="n"/>
      <c r="R84" s="5">
        <f>IF(K84="","",K84-'Catálogos y parámetros'!$B$2)</f>
        <v/>
      </c>
      <c r="S84" s="19">
        <f>IF(OR(L84="",M84="",I84="",J84=""),"",J84+I84-M84)</f>
        <v/>
      </c>
      <c r="T84" s="20">
        <f>IF(L84="","Sin reporte",IF(OR(K84="",M84="",J84="",I84=""),"Revisar datos",IF(AND(L84&lt;=K84,M84&lt;=J84+I84),"Dentro de parámetros","Fuera de parámetros")))</f>
        <v/>
      </c>
      <c r="U84" s="3">
        <f>IF(A84="","",IF(AND(OR(N84="Reportada",N84="En revisión",N84="Autorizada"),P84&lt;&gt;"",P84&lt;'Catálogos y parámetros'!$B$2),"Crítica",IF(AND(OR(N84="Reportada",N84="En revisión",N84="Autorizada"),X84&gt;'Catálogos y parámetros'!$B$4),"Alta",IF(AND(L84="",R84&gt;=0,R84&lt;='Catálogos y parámetros'!$B$3),"Vigilar","Normal"))))</f>
        <v/>
      </c>
      <c r="V84" s="20">
        <f>IF(K84="","",IF(K84&lt;'Catálogos y parámetros'!$B$2,"Vencida por fecha",IF(R84&lt;='Catálogos y parámetros'!$B$3,"Por vencer","Vigente")))</f>
        <v/>
      </c>
      <c r="W84" s="29">
        <f>IF(A84="","",IFERROR(IF(COUNTIF(Seguimiento!$B$2:$B$301,A84)=0,"",MAXIFS(Seguimiento!$C$2:$C$301,Seguimiento!$B$2:$B$301,A84)),""))</f>
        <v/>
      </c>
      <c r="X84" s="5">
        <f>IF(W84="","",'Catálogos y parámetros'!$B$2-W84)</f>
        <v/>
      </c>
    </row>
    <row r="85">
      <c r="A85" s="13" t="n"/>
      <c r="B85" s="13" t="n"/>
      <c r="C85" s="28" t="n"/>
      <c r="D85" s="13" t="n"/>
      <c r="E85" s="13" t="n"/>
      <c r="F85" s="15" t="n"/>
      <c r="G85" s="15" t="n"/>
      <c r="H85" s="16" t="n"/>
      <c r="I85" s="17" t="n"/>
      <c r="J85" s="17" t="n"/>
      <c r="K85" s="30">
        <f>IF(OR(C85="",H85=""),"",C85+H85)</f>
        <v/>
      </c>
      <c r="L85" s="28" t="n"/>
      <c r="M85" s="17" t="n"/>
      <c r="N85" s="15" t="n"/>
      <c r="O85" s="15" t="n"/>
      <c r="P85" s="28" t="n"/>
      <c r="Q85" s="28" t="n"/>
      <c r="R85" s="8">
        <f>IF(K85="","",K85-'Catálogos y parámetros'!$B$2)</f>
        <v/>
      </c>
      <c r="S85" s="22">
        <f>IF(OR(L85="",M85="",I85="",J85=""),"",J85+I85-M85)</f>
        <v/>
      </c>
      <c r="T85" s="23">
        <f>IF(L85="","Sin reporte",IF(OR(K85="",M85="",J85="",I85=""),"Revisar datos",IF(AND(L85&lt;=K85,M85&lt;=J85+I85),"Dentro de parámetros","Fuera de parámetros")))</f>
        <v/>
      </c>
      <c r="U85" s="6">
        <f>IF(A85="","",IF(AND(OR(N85="Reportada",N85="En revisión",N85="Autorizada"),P85&lt;&gt;"",P85&lt;'Catálogos y parámetros'!$B$2),"Crítica",IF(AND(OR(N85="Reportada",N85="En revisión",N85="Autorizada"),X85&gt;'Catálogos y parámetros'!$B$4),"Alta",IF(AND(L85="",R85&gt;=0,R85&lt;='Catálogos y parámetros'!$B$3),"Vigilar","Normal"))))</f>
        <v/>
      </c>
      <c r="V85" s="23">
        <f>IF(K85="","",IF(K85&lt;'Catálogos y parámetros'!$B$2,"Vencida por fecha",IF(R85&lt;='Catálogos y parámetros'!$B$3,"Por vencer","Vigente")))</f>
        <v/>
      </c>
      <c r="W85" s="30">
        <f>IF(A85="","",IFERROR(IF(COUNTIF(Seguimiento!$B$2:$B$301,A85)=0,"",MAXIFS(Seguimiento!$C$2:$C$301,Seguimiento!$B$2:$B$301,A85)),""))</f>
        <v/>
      </c>
      <c r="X85" s="8">
        <f>IF(W85="","",'Catálogos y parámetros'!$B$2-W85)</f>
        <v/>
      </c>
    </row>
    <row r="86">
      <c r="A86" s="13" t="n"/>
      <c r="B86" s="13" t="n"/>
      <c r="C86" s="28" t="n"/>
      <c r="D86" s="13" t="n"/>
      <c r="E86" s="13" t="n"/>
      <c r="F86" s="15" t="n"/>
      <c r="G86" s="15" t="n"/>
      <c r="H86" s="16" t="n"/>
      <c r="I86" s="17" t="n"/>
      <c r="J86" s="17" t="n"/>
      <c r="K86" s="29">
        <f>IF(OR(C86="",H86=""),"",C86+H86)</f>
        <v/>
      </c>
      <c r="L86" s="28" t="n"/>
      <c r="M86" s="17" t="n"/>
      <c r="N86" s="15" t="n"/>
      <c r="O86" s="15" t="n"/>
      <c r="P86" s="28" t="n"/>
      <c r="Q86" s="28" t="n"/>
      <c r="R86" s="5">
        <f>IF(K86="","",K86-'Catálogos y parámetros'!$B$2)</f>
        <v/>
      </c>
      <c r="S86" s="19">
        <f>IF(OR(L86="",M86="",I86="",J86=""),"",J86+I86-M86)</f>
        <v/>
      </c>
      <c r="T86" s="20">
        <f>IF(L86="","Sin reporte",IF(OR(K86="",M86="",J86="",I86=""),"Revisar datos",IF(AND(L86&lt;=K86,M86&lt;=J86+I86),"Dentro de parámetros","Fuera de parámetros")))</f>
        <v/>
      </c>
      <c r="U86" s="3">
        <f>IF(A86="","",IF(AND(OR(N86="Reportada",N86="En revisión",N86="Autorizada"),P86&lt;&gt;"",P86&lt;'Catálogos y parámetros'!$B$2),"Crítica",IF(AND(OR(N86="Reportada",N86="En revisión",N86="Autorizada"),X86&gt;'Catálogos y parámetros'!$B$4),"Alta",IF(AND(L86="",R86&gt;=0,R86&lt;='Catálogos y parámetros'!$B$3),"Vigilar","Normal"))))</f>
        <v/>
      </c>
      <c r="V86" s="20">
        <f>IF(K86="","",IF(K86&lt;'Catálogos y parámetros'!$B$2,"Vencida por fecha",IF(R86&lt;='Catálogos y parámetros'!$B$3,"Por vencer","Vigente")))</f>
        <v/>
      </c>
      <c r="W86" s="29">
        <f>IF(A86="","",IFERROR(IF(COUNTIF(Seguimiento!$B$2:$B$301,A86)=0,"",MAXIFS(Seguimiento!$C$2:$C$301,Seguimiento!$B$2:$B$301,A86)),""))</f>
        <v/>
      </c>
      <c r="X86" s="5">
        <f>IF(W86="","",'Catálogos y parámetros'!$B$2-W86)</f>
        <v/>
      </c>
    </row>
    <row r="87">
      <c r="A87" s="13" t="n"/>
      <c r="B87" s="13" t="n"/>
      <c r="C87" s="28" t="n"/>
      <c r="D87" s="13" t="n"/>
      <c r="E87" s="13" t="n"/>
      <c r="F87" s="15" t="n"/>
      <c r="G87" s="15" t="n"/>
      <c r="H87" s="16" t="n"/>
      <c r="I87" s="17" t="n"/>
      <c r="J87" s="17" t="n"/>
      <c r="K87" s="30">
        <f>IF(OR(C87="",H87=""),"",C87+H87)</f>
        <v/>
      </c>
      <c r="L87" s="28" t="n"/>
      <c r="M87" s="17" t="n"/>
      <c r="N87" s="15" t="n"/>
      <c r="O87" s="15" t="n"/>
      <c r="P87" s="28" t="n"/>
      <c r="Q87" s="28" t="n"/>
      <c r="R87" s="8">
        <f>IF(K87="","",K87-'Catálogos y parámetros'!$B$2)</f>
        <v/>
      </c>
      <c r="S87" s="22">
        <f>IF(OR(L87="",M87="",I87="",J87=""),"",J87+I87-M87)</f>
        <v/>
      </c>
      <c r="T87" s="23">
        <f>IF(L87="","Sin reporte",IF(OR(K87="",M87="",J87="",I87=""),"Revisar datos",IF(AND(L87&lt;=K87,M87&lt;=J87+I87),"Dentro de parámetros","Fuera de parámetros")))</f>
        <v/>
      </c>
      <c r="U87" s="6">
        <f>IF(A87="","",IF(AND(OR(N87="Reportada",N87="En revisión",N87="Autorizada"),P87&lt;&gt;"",P87&lt;'Catálogos y parámetros'!$B$2),"Crítica",IF(AND(OR(N87="Reportada",N87="En revisión",N87="Autorizada"),X87&gt;'Catálogos y parámetros'!$B$4),"Alta",IF(AND(L87="",R87&gt;=0,R87&lt;='Catálogos y parámetros'!$B$3),"Vigilar","Normal"))))</f>
        <v/>
      </c>
      <c r="V87" s="23">
        <f>IF(K87="","",IF(K87&lt;'Catálogos y parámetros'!$B$2,"Vencida por fecha",IF(R87&lt;='Catálogos y parámetros'!$B$3,"Por vencer","Vigente")))</f>
        <v/>
      </c>
      <c r="W87" s="30">
        <f>IF(A87="","",IFERROR(IF(COUNTIF(Seguimiento!$B$2:$B$301,A87)=0,"",MAXIFS(Seguimiento!$C$2:$C$301,Seguimiento!$B$2:$B$301,A87)),""))</f>
        <v/>
      </c>
      <c r="X87" s="8">
        <f>IF(W87="","",'Catálogos y parámetros'!$B$2-W87)</f>
        <v/>
      </c>
    </row>
    <row r="88">
      <c r="A88" s="13" t="n"/>
      <c r="B88" s="13" t="n"/>
      <c r="C88" s="28" t="n"/>
      <c r="D88" s="13" t="n"/>
      <c r="E88" s="13" t="n"/>
      <c r="F88" s="15" t="n"/>
      <c r="G88" s="15" t="n"/>
      <c r="H88" s="16" t="n"/>
      <c r="I88" s="17" t="n"/>
      <c r="J88" s="17" t="n"/>
      <c r="K88" s="29">
        <f>IF(OR(C88="",H88=""),"",C88+H88)</f>
        <v/>
      </c>
      <c r="L88" s="28" t="n"/>
      <c r="M88" s="17" t="n"/>
      <c r="N88" s="15" t="n"/>
      <c r="O88" s="15" t="n"/>
      <c r="P88" s="28" t="n"/>
      <c r="Q88" s="28" t="n"/>
      <c r="R88" s="5">
        <f>IF(K88="","",K88-'Catálogos y parámetros'!$B$2)</f>
        <v/>
      </c>
      <c r="S88" s="19">
        <f>IF(OR(L88="",M88="",I88="",J88=""),"",J88+I88-M88)</f>
        <v/>
      </c>
      <c r="T88" s="20">
        <f>IF(L88="","Sin reporte",IF(OR(K88="",M88="",J88="",I88=""),"Revisar datos",IF(AND(L88&lt;=K88,M88&lt;=J88+I88),"Dentro de parámetros","Fuera de parámetros")))</f>
        <v/>
      </c>
      <c r="U88" s="3">
        <f>IF(A88="","",IF(AND(OR(N88="Reportada",N88="En revisión",N88="Autorizada"),P88&lt;&gt;"",P88&lt;'Catálogos y parámetros'!$B$2),"Crítica",IF(AND(OR(N88="Reportada",N88="En revisión",N88="Autorizada"),X88&gt;'Catálogos y parámetros'!$B$4),"Alta",IF(AND(L88="",R88&gt;=0,R88&lt;='Catálogos y parámetros'!$B$3),"Vigilar","Normal"))))</f>
        <v/>
      </c>
      <c r="V88" s="20">
        <f>IF(K88="","",IF(K88&lt;'Catálogos y parámetros'!$B$2,"Vencida por fecha",IF(R88&lt;='Catálogos y parámetros'!$B$3,"Por vencer","Vigente")))</f>
        <v/>
      </c>
      <c r="W88" s="29">
        <f>IF(A88="","",IFERROR(IF(COUNTIF(Seguimiento!$B$2:$B$301,A88)=0,"",MAXIFS(Seguimiento!$C$2:$C$301,Seguimiento!$B$2:$B$301,A88)),""))</f>
        <v/>
      </c>
      <c r="X88" s="5">
        <f>IF(W88="","",'Catálogos y parámetros'!$B$2-W88)</f>
        <v/>
      </c>
    </row>
    <row r="89">
      <c r="A89" s="13" t="n"/>
      <c r="B89" s="13" t="n"/>
      <c r="C89" s="28" t="n"/>
      <c r="D89" s="13" t="n"/>
      <c r="E89" s="13" t="n"/>
      <c r="F89" s="15" t="n"/>
      <c r="G89" s="15" t="n"/>
      <c r="H89" s="16" t="n"/>
      <c r="I89" s="17" t="n"/>
      <c r="J89" s="17" t="n"/>
      <c r="K89" s="30">
        <f>IF(OR(C89="",H89=""),"",C89+H89)</f>
        <v/>
      </c>
      <c r="L89" s="28" t="n"/>
      <c r="M89" s="17" t="n"/>
      <c r="N89" s="15" t="n"/>
      <c r="O89" s="15" t="n"/>
      <c r="P89" s="28" t="n"/>
      <c r="Q89" s="28" t="n"/>
      <c r="R89" s="8">
        <f>IF(K89="","",K89-'Catálogos y parámetros'!$B$2)</f>
        <v/>
      </c>
      <c r="S89" s="22">
        <f>IF(OR(L89="",M89="",I89="",J89=""),"",J89+I89-M89)</f>
        <v/>
      </c>
      <c r="T89" s="23">
        <f>IF(L89="","Sin reporte",IF(OR(K89="",M89="",J89="",I89=""),"Revisar datos",IF(AND(L89&lt;=K89,M89&lt;=J89+I89),"Dentro de parámetros","Fuera de parámetros")))</f>
        <v/>
      </c>
      <c r="U89" s="6">
        <f>IF(A89="","",IF(AND(OR(N89="Reportada",N89="En revisión",N89="Autorizada"),P89&lt;&gt;"",P89&lt;'Catálogos y parámetros'!$B$2),"Crítica",IF(AND(OR(N89="Reportada",N89="En revisión",N89="Autorizada"),X89&gt;'Catálogos y parámetros'!$B$4),"Alta",IF(AND(L89="",R89&gt;=0,R89&lt;='Catálogos y parámetros'!$B$3),"Vigilar","Normal"))))</f>
        <v/>
      </c>
      <c r="V89" s="23">
        <f>IF(K89="","",IF(K89&lt;'Catálogos y parámetros'!$B$2,"Vencida por fecha",IF(R89&lt;='Catálogos y parámetros'!$B$3,"Por vencer","Vigente")))</f>
        <v/>
      </c>
      <c r="W89" s="30">
        <f>IF(A89="","",IFERROR(IF(COUNTIF(Seguimiento!$B$2:$B$301,A89)=0,"",MAXIFS(Seguimiento!$C$2:$C$301,Seguimiento!$B$2:$B$301,A89)),""))</f>
        <v/>
      </c>
      <c r="X89" s="8">
        <f>IF(W89="","",'Catálogos y parámetros'!$B$2-W89)</f>
        <v/>
      </c>
    </row>
    <row r="90">
      <c r="A90" s="13" t="n"/>
      <c r="B90" s="13" t="n"/>
      <c r="C90" s="28" t="n"/>
      <c r="D90" s="13" t="n"/>
      <c r="E90" s="13" t="n"/>
      <c r="F90" s="15" t="n"/>
      <c r="G90" s="15" t="n"/>
      <c r="H90" s="16" t="n"/>
      <c r="I90" s="17" t="n"/>
      <c r="J90" s="17" t="n"/>
      <c r="K90" s="29">
        <f>IF(OR(C90="",H90=""),"",C90+H90)</f>
        <v/>
      </c>
      <c r="L90" s="28" t="n"/>
      <c r="M90" s="17" t="n"/>
      <c r="N90" s="15" t="n"/>
      <c r="O90" s="15" t="n"/>
      <c r="P90" s="28" t="n"/>
      <c r="Q90" s="28" t="n"/>
      <c r="R90" s="5">
        <f>IF(K90="","",K90-'Catálogos y parámetros'!$B$2)</f>
        <v/>
      </c>
      <c r="S90" s="19">
        <f>IF(OR(L90="",M90="",I90="",J90=""),"",J90+I90-M90)</f>
        <v/>
      </c>
      <c r="T90" s="20">
        <f>IF(L90="","Sin reporte",IF(OR(K90="",M90="",J90="",I90=""),"Revisar datos",IF(AND(L90&lt;=K90,M90&lt;=J90+I90),"Dentro de parámetros","Fuera de parámetros")))</f>
        <v/>
      </c>
      <c r="U90" s="3">
        <f>IF(A90="","",IF(AND(OR(N90="Reportada",N90="En revisión",N90="Autorizada"),P90&lt;&gt;"",P90&lt;'Catálogos y parámetros'!$B$2),"Crítica",IF(AND(OR(N90="Reportada",N90="En revisión",N90="Autorizada"),X90&gt;'Catálogos y parámetros'!$B$4),"Alta",IF(AND(L90="",R90&gt;=0,R90&lt;='Catálogos y parámetros'!$B$3),"Vigilar","Normal"))))</f>
        <v/>
      </c>
      <c r="V90" s="20">
        <f>IF(K90="","",IF(K90&lt;'Catálogos y parámetros'!$B$2,"Vencida por fecha",IF(R90&lt;='Catálogos y parámetros'!$B$3,"Por vencer","Vigente")))</f>
        <v/>
      </c>
      <c r="W90" s="29">
        <f>IF(A90="","",IFERROR(IF(COUNTIF(Seguimiento!$B$2:$B$301,A90)=0,"",MAXIFS(Seguimiento!$C$2:$C$301,Seguimiento!$B$2:$B$301,A90)),""))</f>
        <v/>
      </c>
      <c r="X90" s="5">
        <f>IF(W90="","",'Catálogos y parámetros'!$B$2-W90)</f>
        <v/>
      </c>
    </row>
    <row r="91">
      <c r="A91" s="13" t="n"/>
      <c r="B91" s="13" t="n"/>
      <c r="C91" s="28" t="n"/>
      <c r="D91" s="13" t="n"/>
      <c r="E91" s="13" t="n"/>
      <c r="F91" s="15" t="n"/>
      <c r="G91" s="15" t="n"/>
      <c r="H91" s="16" t="n"/>
      <c r="I91" s="17" t="n"/>
      <c r="J91" s="17" t="n"/>
      <c r="K91" s="30">
        <f>IF(OR(C91="",H91=""),"",C91+H91)</f>
        <v/>
      </c>
      <c r="L91" s="28" t="n"/>
      <c r="M91" s="17" t="n"/>
      <c r="N91" s="15" t="n"/>
      <c r="O91" s="15" t="n"/>
      <c r="P91" s="28" t="n"/>
      <c r="Q91" s="28" t="n"/>
      <c r="R91" s="8">
        <f>IF(K91="","",K91-'Catálogos y parámetros'!$B$2)</f>
        <v/>
      </c>
      <c r="S91" s="22">
        <f>IF(OR(L91="",M91="",I91="",J91=""),"",J91+I91-M91)</f>
        <v/>
      </c>
      <c r="T91" s="23">
        <f>IF(L91="","Sin reporte",IF(OR(K91="",M91="",J91="",I91=""),"Revisar datos",IF(AND(L91&lt;=K91,M91&lt;=J91+I91),"Dentro de parámetros","Fuera de parámetros")))</f>
        <v/>
      </c>
      <c r="U91" s="6">
        <f>IF(A91="","",IF(AND(OR(N91="Reportada",N91="En revisión",N91="Autorizada"),P91&lt;&gt;"",P91&lt;'Catálogos y parámetros'!$B$2),"Crítica",IF(AND(OR(N91="Reportada",N91="En revisión",N91="Autorizada"),X91&gt;'Catálogos y parámetros'!$B$4),"Alta",IF(AND(L91="",R91&gt;=0,R91&lt;='Catálogos y parámetros'!$B$3),"Vigilar","Normal"))))</f>
        <v/>
      </c>
      <c r="V91" s="23">
        <f>IF(K91="","",IF(K91&lt;'Catálogos y parámetros'!$B$2,"Vencida por fecha",IF(R91&lt;='Catálogos y parámetros'!$B$3,"Por vencer","Vigente")))</f>
        <v/>
      </c>
      <c r="W91" s="30">
        <f>IF(A91="","",IFERROR(IF(COUNTIF(Seguimiento!$B$2:$B$301,A91)=0,"",MAXIFS(Seguimiento!$C$2:$C$301,Seguimiento!$B$2:$B$301,A91)),""))</f>
        <v/>
      </c>
      <c r="X91" s="8">
        <f>IF(W91="","",'Catálogos y parámetros'!$B$2-W91)</f>
        <v/>
      </c>
    </row>
    <row r="92">
      <c r="A92" s="13" t="n"/>
      <c r="B92" s="13" t="n"/>
      <c r="C92" s="28" t="n"/>
      <c r="D92" s="13" t="n"/>
      <c r="E92" s="13" t="n"/>
      <c r="F92" s="15" t="n"/>
      <c r="G92" s="15" t="n"/>
      <c r="H92" s="16" t="n"/>
      <c r="I92" s="17" t="n"/>
      <c r="J92" s="17" t="n"/>
      <c r="K92" s="29">
        <f>IF(OR(C92="",H92=""),"",C92+H92)</f>
        <v/>
      </c>
      <c r="L92" s="28" t="n"/>
      <c r="M92" s="17" t="n"/>
      <c r="N92" s="15" t="n"/>
      <c r="O92" s="15" t="n"/>
      <c r="P92" s="28" t="n"/>
      <c r="Q92" s="28" t="n"/>
      <c r="R92" s="5">
        <f>IF(K92="","",K92-'Catálogos y parámetros'!$B$2)</f>
        <v/>
      </c>
      <c r="S92" s="19">
        <f>IF(OR(L92="",M92="",I92="",J92=""),"",J92+I92-M92)</f>
        <v/>
      </c>
      <c r="T92" s="20">
        <f>IF(L92="","Sin reporte",IF(OR(K92="",M92="",J92="",I92=""),"Revisar datos",IF(AND(L92&lt;=K92,M92&lt;=J92+I92),"Dentro de parámetros","Fuera de parámetros")))</f>
        <v/>
      </c>
      <c r="U92" s="3">
        <f>IF(A92="","",IF(AND(OR(N92="Reportada",N92="En revisión",N92="Autorizada"),P92&lt;&gt;"",P92&lt;'Catálogos y parámetros'!$B$2),"Crítica",IF(AND(OR(N92="Reportada",N92="En revisión",N92="Autorizada"),X92&gt;'Catálogos y parámetros'!$B$4),"Alta",IF(AND(L92="",R92&gt;=0,R92&lt;='Catálogos y parámetros'!$B$3),"Vigilar","Normal"))))</f>
        <v/>
      </c>
      <c r="V92" s="20">
        <f>IF(K92="","",IF(K92&lt;'Catálogos y parámetros'!$B$2,"Vencida por fecha",IF(R92&lt;='Catálogos y parámetros'!$B$3,"Por vencer","Vigente")))</f>
        <v/>
      </c>
      <c r="W92" s="29">
        <f>IF(A92="","",IFERROR(IF(COUNTIF(Seguimiento!$B$2:$B$301,A92)=0,"",MAXIFS(Seguimiento!$C$2:$C$301,Seguimiento!$B$2:$B$301,A92)),""))</f>
        <v/>
      </c>
      <c r="X92" s="5">
        <f>IF(W92="","",'Catálogos y parámetros'!$B$2-W92)</f>
        <v/>
      </c>
    </row>
    <row r="93">
      <c r="A93" s="13" t="n"/>
      <c r="B93" s="13" t="n"/>
      <c r="C93" s="28" t="n"/>
      <c r="D93" s="13" t="n"/>
      <c r="E93" s="13" t="n"/>
      <c r="F93" s="15" t="n"/>
      <c r="G93" s="15" t="n"/>
      <c r="H93" s="16" t="n"/>
      <c r="I93" s="17" t="n"/>
      <c r="J93" s="17" t="n"/>
      <c r="K93" s="30">
        <f>IF(OR(C93="",H93=""),"",C93+H93)</f>
        <v/>
      </c>
      <c r="L93" s="28" t="n"/>
      <c r="M93" s="17" t="n"/>
      <c r="N93" s="15" t="n"/>
      <c r="O93" s="15" t="n"/>
      <c r="P93" s="28" t="n"/>
      <c r="Q93" s="28" t="n"/>
      <c r="R93" s="8">
        <f>IF(K93="","",K93-'Catálogos y parámetros'!$B$2)</f>
        <v/>
      </c>
      <c r="S93" s="22">
        <f>IF(OR(L93="",M93="",I93="",J93=""),"",J93+I93-M93)</f>
        <v/>
      </c>
      <c r="T93" s="23">
        <f>IF(L93="","Sin reporte",IF(OR(K93="",M93="",J93="",I93=""),"Revisar datos",IF(AND(L93&lt;=K93,M93&lt;=J93+I93),"Dentro de parámetros","Fuera de parámetros")))</f>
        <v/>
      </c>
      <c r="U93" s="6">
        <f>IF(A93="","",IF(AND(OR(N93="Reportada",N93="En revisión",N93="Autorizada"),P93&lt;&gt;"",P93&lt;'Catálogos y parámetros'!$B$2),"Crítica",IF(AND(OR(N93="Reportada",N93="En revisión",N93="Autorizada"),X93&gt;'Catálogos y parámetros'!$B$4),"Alta",IF(AND(L93="",R93&gt;=0,R93&lt;='Catálogos y parámetros'!$B$3),"Vigilar","Normal"))))</f>
        <v/>
      </c>
      <c r="V93" s="23">
        <f>IF(K93="","",IF(K93&lt;'Catálogos y parámetros'!$B$2,"Vencida por fecha",IF(R93&lt;='Catálogos y parámetros'!$B$3,"Por vencer","Vigente")))</f>
        <v/>
      </c>
      <c r="W93" s="30">
        <f>IF(A93="","",IFERROR(IF(COUNTIF(Seguimiento!$B$2:$B$301,A93)=0,"",MAXIFS(Seguimiento!$C$2:$C$301,Seguimiento!$B$2:$B$301,A93)),""))</f>
        <v/>
      </c>
      <c r="X93" s="8">
        <f>IF(W93="","",'Catálogos y parámetros'!$B$2-W93)</f>
        <v/>
      </c>
    </row>
    <row r="94">
      <c r="A94" s="13" t="n"/>
      <c r="B94" s="13" t="n"/>
      <c r="C94" s="28" t="n"/>
      <c r="D94" s="13" t="n"/>
      <c r="E94" s="13" t="n"/>
      <c r="F94" s="15" t="n"/>
      <c r="G94" s="15" t="n"/>
      <c r="H94" s="16" t="n"/>
      <c r="I94" s="17" t="n"/>
      <c r="J94" s="17" t="n"/>
      <c r="K94" s="29">
        <f>IF(OR(C94="",H94=""),"",C94+H94)</f>
        <v/>
      </c>
      <c r="L94" s="28" t="n"/>
      <c r="M94" s="17" t="n"/>
      <c r="N94" s="15" t="n"/>
      <c r="O94" s="15" t="n"/>
      <c r="P94" s="28" t="n"/>
      <c r="Q94" s="28" t="n"/>
      <c r="R94" s="5">
        <f>IF(K94="","",K94-'Catálogos y parámetros'!$B$2)</f>
        <v/>
      </c>
      <c r="S94" s="19">
        <f>IF(OR(L94="",M94="",I94="",J94=""),"",J94+I94-M94)</f>
        <v/>
      </c>
      <c r="T94" s="20">
        <f>IF(L94="","Sin reporte",IF(OR(K94="",M94="",J94="",I94=""),"Revisar datos",IF(AND(L94&lt;=K94,M94&lt;=J94+I94),"Dentro de parámetros","Fuera de parámetros")))</f>
        <v/>
      </c>
      <c r="U94" s="3">
        <f>IF(A94="","",IF(AND(OR(N94="Reportada",N94="En revisión",N94="Autorizada"),P94&lt;&gt;"",P94&lt;'Catálogos y parámetros'!$B$2),"Crítica",IF(AND(OR(N94="Reportada",N94="En revisión",N94="Autorizada"),X94&gt;'Catálogos y parámetros'!$B$4),"Alta",IF(AND(L94="",R94&gt;=0,R94&lt;='Catálogos y parámetros'!$B$3),"Vigilar","Normal"))))</f>
        <v/>
      </c>
      <c r="V94" s="20">
        <f>IF(K94="","",IF(K94&lt;'Catálogos y parámetros'!$B$2,"Vencida por fecha",IF(R94&lt;='Catálogos y parámetros'!$B$3,"Por vencer","Vigente")))</f>
        <v/>
      </c>
      <c r="W94" s="29">
        <f>IF(A94="","",IFERROR(IF(COUNTIF(Seguimiento!$B$2:$B$301,A94)=0,"",MAXIFS(Seguimiento!$C$2:$C$301,Seguimiento!$B$2:$B$301,A94)),""))</f>
        <v/>
      </c>
      <c r="X94" s="5">
        <f>IF(W94="","",'Catálogos y parámetros'!$B$2-W94)</f>
        <v/>
      </c>
    </row>
    <row r="95">
      <c r="A95" s="13" t="n"/>
      <c r="B95" s="13" t="n"/>
      <c r="C95" s="28" t="n"/>
      <c r="D95" s="13" t="n"/>
      <c r="E95" s="13" t="n"/>
      <c r="F95" s="15" t="n"/>
      <c r="G95" s="15" t="n"/>
      <c r="H95" s="16" t="n"/>
      <c r="I95" s="17" t="n"/>
      <c r="J95" s="17" t="n"/>
      <c r="K95" s="30">
        <f>IF(OR(C95="",H95=""),"",C95+H95)</f>
        <v/>
      </c>
      <c r="L95" s="28" t="n"/>
      <c r="M95" s="17" t="n"/>
      <c r="N95" s="15" t="n"/>
      <c r="O95" s="15" t="n"/>
      <c r="P95" s="28" t="n"/>
      <c r="Q95" s="28" t="n"/>
      <c r="R95" s="8">
        <f>IF(K95="","",K95-'Catálogos y parámetros'!$B$2)</f>
        <v/>
      </c>
      <c r="S95" s="22">
        <f>IF(OR(L95="",M95="",I95="",J95=""),"",J95+I95-M95)</f>
        <v/>
      </c>
      <c r="T95" s="23">
        <f>IF(L95="","Sin reporte",IF(OR(K95="",M95="",J95="",I95=""),"Revisar datos",IF(AND(L95&lt;=K95,M95&lt;=J95+I95),"Dentro de parámetros","Fuera de parámetros")))</f>
        <v/>
      </c>
      <c r="U95" s="6">
        <f>IF(A95="","",IF(AND(OR(N95="Reportada",N95="En revisión",N95="Autorizada"),P95&lt;&gt;"",P95&lt;'Catálogos y parámetros'!$B$2),"Crítica",IF(AND(OR(N95="Reportada",N95="En revisión",N95="Autorizada"),X95&gt;'Catálogos y parámetros'!$B$4),"Alta",IF(AND(L95="",R95&gt;=0,R95&lt;='Catálogos y parámetros'!$B$3),"Vigilar","Normal"))))</f>
        <v/>
      </c>
      <c r="V95" s="23">
        <f>IF(K95="","",IF(K95&lt;'Catálogos y parámetros'!$B$2,"Vencida por fecha",IF(R95&lt;='Catálogos y parámetros'!$B$3,"Por vencer","Vigente")))</f>
        <v/>
      </c>
      <c r="W95" s="30">
        <f>IF(A95="","",IFERROR(IF(COUNTIF(Seguimiento!$B$2:$B$301,A95)=0,"",MAXIFS(Seguimiento!$C$2:$C$301,Seguimiento!$B$2:$B$301,A95)),""))</f>
        <v/>
      </c>
      <c r="X95" s="8">
        <f>IF(W95="","",'Catálogos y parámetros'!$B$2-W95)</f>
        <v/>
      </c>
    </row>
    <row r="96">
      <c r="A96" s="13" t="n"/>
      <c r="B96" s="13" t="n"/>
      <c r="C96" s="28" t="n"/>
      <c r="D96" s="13" t="n"/>
      <c r="E96" s="13" t="n"/>
      <c r="F96" s="15" t="n"/>
      <c r="G96" s="15" t="n"/>
      <c r="H96" s="16" t="n"/>
      <c r="I96" s="17" t="n"/>
      <c r="J96" s="17" t="n"/>
      <c r="K96" s="29">
        <f>IF(OR(C96="",H96=""),"",C96+H96)</f>
        <v/>
      </c>
      <c r="L96" s="28" t="n"/>
      <c r="M96" s="17" t="n"/>
      <c r="N96" s="15" t="n"/>
      <c r="O96" s="15" t="n"/>
      <c r="P96" s="28" t="n"/>
      <c r="Q96" s="28" t="n"/>
      <c r="R96" s="5">
        <f>IF(K96="","",K96-'Catálogos y parámetros'!$B$2)</f>
        <v/>
      </c>
      <c r="S96" s="19">
        <f>IF(OR(L96="",M96="",I96="",J96=""),"",J96+I96-M96)</f>
        <v/>
      </c>
      <c r="T96" s="20">
        <f>IF(L96="","Sin reporte",IF(OR(K96="",M96="",J96="",I96=""),"Revisar datos",IF(AND(L96&lt;=K96,M96&lt;=J96+I96),"Dentro de parámetros","Fuera de parámetros")))</f>
        <v/>
      </c>
      <c r="U96" s="3">
        <f>IF(A96="","",IF(AND(OR(N96="Reportada",N96="En revisión",N96="Autorizada"),P96&lt;&gt;"",P96&lt;'Catálogos y parámetros'!$B$2),"Crítica",IF(AND(OR(N96="Reportada",N96="En revisión",N96="Autorizada"),X96&gt;'Catálogos y parámetros'!$B$4),"Alta",IF(AND(L96="",R96&gt;=0,R96&lt;='Catálogos y parámetros'!$B$3),"Vigilar","Normal"))))</f>
        <v/>
      </c>
      <c r="V96" s="20">
        <f>IF(K96="","",IF(K96&lt;'Catálogos y parámetros'!$B$2,"Vencida por fecha",IF(R96&lt;='Catálogos y parámetros'!$B$3,"Por vencer","Vigente")))</f>
        <v/>
      </c>
      <c r="W96" s="29">
        <f>IF(A96="","",IFERROR(IF(COUNTIF(Seguimiento!$B$2:$B$301,A96)=0,"",MAXIFS(Seguimiento!$C$2:$C$301,Seguimiento!$B$2:$B$301,A96)),""))</f>
        <v/>
      </c>
      <c r="X96" s="5">
        <f>IF(W96="","",'Catálogos y parámetros'!$B$2-W96)</f>
        <v/>
      </c>
    </row>
    <row r="97">
      <c r="A97" s="13" t="n"/>
      <c r="B97" s="13" t="n"/>
      <c r="C97" s="28" t="n"/>
      <c r="D97" s="13" t="n"/>
      <c r="E97" s="13" t="n"/>
      <c r="F97" s="15" t="n"/>
      <c r="G97" s="15" t="n"/>
      <c r="H97" s="16" t="n"/>
      <c r="I97" s="17" t="n"/>
      <c r="J97" s="17" t="n"/>
      <c r="K97" s="30">
        <f>IF(OR(C97="",H97=""),"",C97+H97)</f>
        <v/>
      </c>
      <c r="L97" s="28" t="n"/>
      <c r="M97" s="17" t="n"/>
      <c r="N97" s="15" t="n"/>
      <c r="O97" s="15" t="n"/>
      <c r="P97" s="28" t="n"/>
      <c r="Q97" s="28" t="n"/>
      <c r="R97" s="8">
        <f>IF(K97="","",K97-'Catálogos y parámetros'!$B$2)</f>
        <v/>
      </c>
      <c r="S97" s="22">
        <f>IF(OR(L97="",M97="",I97="",J97=""),"",J97+I97-M97)</f>
        <v/>
      </c>
      <c r="T97" s="23">
        <f>IF(L97="","Sin reporte",IF(OR(K97="",M97="",J97="",I97=""),"Revisar datos",IF(AND(L97&lt;=K97,M97&lt;=J97+I97),"Dentro de parámetros","Fuera de parámetros")))</f>
        <v/>
      </c>
      <c r="U97" s="6">
        <f>IF(A97="","",IF(AND(OR(N97="Reportada",N97="En revisión",N97="Autorizada"),P97&lt;&gt;"",P97&lt;'Catálogos y parámetros'!$B$2),"Crítica",IF(AND(OR(N97="Reportada",N97="En revisión",N97="Autorizada"),X97&gt;'Catálogos y parámetros'!$B$4),"Alta",IF(AND(L97="",R97&gt;=0,R97&lt;='Catálogos y parámetros'!$B$3),"Vigilar","Normal"))))</f>
        <v/>
      </c>
      <c r="V97" s="23">
        <f>IF(K97="","",IF(K97&lt;'Catálogos y parámetros'!$B$2,"Vencida por fecha",IF(R97&lt;='Catálogos y parámetros'!$B$3,"Por vencer","Vigente")))</f>
        <v/>
      </c>
      <c r="W97" s="30">
        <f>IF(A97="","",IFERROR(IF(COUNTIF(Seguimiento!$B$2:$B$301,A97)=0,"",MAXIFS(Seguimiento!$C$2:$C$301,Seguimiento!$B$2:$B$301,A97)),""))</f>
        <v/>
      </c>
      <c r="X97" s="8">
        <f>IF(W97="","",'Catálogos y parámetros'!$B$2-W97)</f>
        <v/>
      </c>
    </row>
    <row r="98">
      <c r="A98" s="13" t="n"/>
      <c r="B98" s="13" t="n"/>
      <c r="C98" s="28" t="n"/>
      <c r="D98" s="13" t="n"/>
      <c r="E98" s="13" t="n"/>
      <c r="F98" s="15" t="n"/>
      <c r="G98" s="15" t="n"/>
      <c r="H98" s="16" t="n"/>
      <c r="I98" s="17" t="n"/>
      <c r="J98" s="17" t="n"/>
      <c r="K98" s="29">
        <f>IF(OR(C98="",H98=""),"",C98+H98)</f>
        <v/>
      </c>
      <c r="L98" s="28" t="n"/>
      <c r="M98" s="17" t="n"/>
      <c r="N98" s="15" t="n"/>
      <c r="O98" s="15" t="n"/>
      <c r="P98" s="28" t="n"/>
      <c r="Q98" s="28" t="n"/>
      <c r="R98" s="5">
        <f>IF(K98="","",K98-'Catálogos y parámetros'!$B$2)</f>
        <v/>
      </c>
      <c r="S98" s="19">
        <f>IF(OR(L98="",M98="",I98="",J98=""),"",J98+I98-M98)</f>
        <v/>
      </c>
      <c r="T98" s="20">
        <f>IF(L98="","Sin reporte",IF(OR(K98="",M98="",J98="",I98=""),"Revisar datos",IF(AND(L98&lt;=K98,M98&lt;=J98+I98),"Dentro de parámetros","Fuera de parámetros")))</f>
        <v/>
      </c>
      <c r="U98" s="3">
        <f>IF(A98="","",IF(AND(OR(N98="Reportada",N98="En revisión",N98="Autorizada"),P98&lt;&gt;"",P98&lt;'Catálogos y parámetros'!$B$2),"Crítica",IF(AND(OR(N98="Reportada",N98="En revisión",N98="Autorizada"),X98&gt;'Catálogos y parámetros'!$B$4),"Alta",IF(AND(L98="",R98&gt;=0,R98&lt;='Catálogos y parámetros'!$B$3),"Vigilar","Normal"))))</f>
        <v/>
      </c>
      <c r="V98" s="20">
        <f>IF(K98="","",IF(K98&lt;'Catálogos y parámetros'!$B$2,"Vencida por fecha",IF(R98&lt;='Catálogos y parámetros'!$B$3,"Por vencer","Vigente")))</f>
        <v/>
      </c>
      <c r="W98" s="29">
        <f>IF(A98="","",IFERROR(IF(COUNTIF(Seguimiento!$B$2:$B$301,A98)=0,"",MAXIFS(Seguimiento!$C$2:$C$301,Seguimiento!$B$2:$B$301,A98)),""))</f>
        <v/>
      </c>
      <c r="X98" s="5">
        <f>IF(W98="","",'Catálogos y parámetros'!$B$2-W98)</f>
        <v/>
      </c>
    </row>
    <row r="99">
      <c r="A99" s="13" t="n"/>
      <c r="B99" s="13" t="n"/>
      <c r="C99" s="28" t="n"/>
      <c r="D99" s="13" t="n"/>
      <c r="E99" s="13" t="n"/>
      <c r="F99" s="15" t="n"/>
      <c r="G99" s="15" t="n"/>
      <c r="H99" s="16" t="n"/>
      <c r="I99" s="17" t="n"/>
      <c r="J99" s="17" t="n"/>
      <c r="K99" s="30">
        <f>IF(OR(C99="",H99=""),"",C99+H99)</f>
        <v/>
      </c>
      <c r="L99" s="28" t="n"/>
      <c r="M99" s="17" t="n"/>
      <c r="N99" s="15" t="n"/>
      <c r="O99" s="15" t="n"/>
      <c r="P99" s="28" t="n"/>
      <c r="Q99" s="28" t="n"/>
      <c r="R99" s="8">
        <f>IF(K99="","",K99-'Catálogos y parámetros'!$B$2)</f>
        <v/>
      </c>
      <c r="S99" s="22">
        <f>IF(OR(L99="",M99="",I99="",J99=""),"",J99+I99-M99)</f>
        <v/>
      </c>
      <c r="T99" s="23">
        <f>IF(L99="","Sin reporte",IF(OR(K99="",M99="",J99="",I99=""),"Revisar datos",IF(AND(L99&lt;=K99,M99&lt;=J99+I99),"Dentro de parámetros","Fuera de parámetros")))</f>
        <v/>
      </c>
      <c r="U99" s="6">
        <f>IF(A99="","",IF(AND(OR(N99="Reportada",N99="En revisión",N99="Autorizada"),P99&lt;&gt;"",P99&lt;'Catálogos y parámetros'!$B$2),"Crítica",IF(AND(OR(N99="Reportada",N99="En revisión",N99="Autorizada"),X99&gt;'Catálogos y parámetros'!$B$4),"Alta",IF(AND(L99="",R99&gt;=0,R99&lt;='Catálogos y parámetros'!$B$3),"Vigilar","Normal"))))</f>
        <v/>
      </c>
      <c r="V99" s="23">
        <f>IF(K99="","",IF(K99&lt;'Catálogos y parámetros'!$B$2,"Vencida por fecha",IF(R99&lt;='Catálogos y parámetros'!$B$3,"Por vencer","Vigente")))</f>
        <v/>
      </c>
      <c r="W99" s="30">
        <f>IF(A99="","",IFERROR(IF(COUNTIF(Seguimiento!$B$2:$B$301,A99)=0,"",MAXIFS(Seguimiento!$C$2:$C$301,Seguimiento!$B$2:$B$301,A99)),""))</f>
        <v/>
      </c>
      <c r="X99" s="8">
        <f>IF(W99="","",'Catálogos y parámetros'!$B$2-W99)</f>
        <v/>
      </c>
    </row>
    <row r="100">
      <c r="A100" s="13" t="n"/>
      <c r="B100" s="13" t="n"/>
      <c r="C100" s="28" t="n"/>
      <c r="D100" s="13" t="n"/>
      <c r="E100" s="13" t="n"/>
      <c r="F100" s="15" t="n"/>
      <c r="G100" s="15" t="n"/>
      <c r="H100" s="16" t="n"/>
      <c r="I100" s="17" t="n"/>
      <c r="J100" s="17" t="n"/>
      <c r="K100" s="29">
        <f>IF(OR(C100="",H100=""),"",C100+H100)</f>
        <v/>
      </c>
      <c r="L100" s="28" t="n"/>
      <c r="M100" s="17" t="n"/>
      <c r="N100" s="15" t="n"/>
      <c r="O100" s="15" t="n"/>
      <c r="P100" s="28" t="n"/>
      <c r="Q100" s="28" t="n"/>
      <c r="R100" s="5">
        <f>IF(K100="","",K100-'Catálogos y parámetros'!$B$2)</f>
        <v/>
      </c>
      <c r="S100" s="19">
        <f>IF(OR(L100="",M100="",I100="",J100=""),"",J100+I100-M100)</f>
        <v/>
      </c>
      <c r="T100" s="20">
        <f>IF(L100="","Sin reporte",IF(OR(K100="",M100="",J100="",I100=""),"Revisar datos",IF(AND(L100&lt;=K100,M100&lt;=J100+I100),"Dentro de parámetros","Fuera de parámetros")))</f>
        <v/>
      </c>
      <c r="U100" s="3">
        <f>IF(A100="","",IF(AND(OR(N100="Reportada",N100="En revisión",N100="Autorizada"),P100&lt;&gt;"",P100&lt;'Catálogos y parámetros'!$B$2),"Crítica",IF(AND(OR(N100="Reportada",N100="En revisión",N100="Autorizada"),X100&gt;'Catálogos y parámetros'!$B$4),"Alta",IF(AND(L100="",R100&gt;=0,R100&lt;='Catálogos y parámetros'!$B$3),"Vigilar","Normal"))))</f>
        <v/>
      </c>
      <c r="V100" s="20">
        <f>IF(K100="","",IF(K100&lt;'Catálogos y parámetros'!$B$2,"Vencida por fecha",IF(R100&lt;='Catálogos y parámetros'!$B$3,"Por vencer","Vigente")))</f>
        <v/>
      </c>
      <c r="W100" s="29">
        <f>IF(A100="","",IFERROR(IF(COUNTIF(Seguimiento!$B$2:$B$301,A100)=0,"",MAXIFS(Seguimiento!$C$2:$C$301,Seguimiento!$B$2:$B$301,A100)),""))</f>
        <v/>
      </c>
      <c r="X100" s="5">
        <f>IF(W100="","",'Catálogos y parámetros'!$B$2-W100)</f>
        <v/>
      </c>
    </row>
    <row r="101">
      <c r="A101" s="13" t="n"/>
      <c r="B101" s="13" t="n"/>
      <c r="C101" s="28" t="n"/>
      <c r="D101" s="13" t="n"/>
      <c r="E101" s="13" t="n"/>
      <c r="F101" s="15" t="n"/>
      <c r="G101" s="15" t="n"/>
      <c r="H101" s="16" t="n"/>
      <c r="I101" s="17" t="n"/>
      <c r="J101" s="17" t="n"/>
      <c r="K101" s="30">
        <f>IF(OR(C101="",H101=""),"",C101+H101)</f>
        <v/>
      </c>
      <c r="L101" s="28" t="n"/>
      <c r="M101" s="17" t="n"/>
      <c r="N101" s="15" t="n"/>
      <c r="O101" s="15" t="n"/>
      <c r="P101" s="28" t="n"/>
      <c r="Q101" s="28" t="n"/>
      <c r="R101" s="8">
        <f>IF(K101="","",K101-'Catálogos y parámetros'!$B$2)</f>
        <v/>
      </c>
      <c r="S101" s="22">
        <f>IF(OR(L101="",M101="",I101="",J101=""),"",J101+I101-M101)</f>
        <v/>
      </c>
      <c r="T101" s="23">
        <f>IF(L101="","Sin reporte",IF(OR(K101="",M101="",J101="",I101=""),"Revisar datos",IF(AND(L101&lt;=K101,M101&lt;=J101+I101),"Dentro de parámetros","Fuera de parámetros")))</f>
        <v/>
      </c>
      <c r="U101" s="6">
        <f>IF(A101="","",IF(AND(OR(N101="Reportada",N101="En revisión",N101="Autorizada"),P101&lt;&gt;"",P101&lt;'Catálogos y parámetros'!$B$2),"Crítica",IF(AND(OR(N101="Reportada",N101="En revisión",N101="Autorizada"),X101&gt;'Catálogos y parámetros'!$B$4),"Alta",IF(AND(L101="",R101&gt;=0,R101&lt;='Catálogos y parámetros'!$B$3),"Vigilar","Normal"))))</f>
        <v/>
      </c>
      <c r="V101" s="23">
        <f>IF(K101="","",IF(K101&lt;'Catálogos y parámetros'!$B$2,"Vencida por fecha",IF(R101&lt;='Catálogos y parámetros'!$B$3,"Por vencer","Vigente")))</f>
        <v/>
      </c>
      <c r="W101" s="30">
        <f>IF(A101="","",IFERROR(IF(COUNTIF(Seguimiento!$B$2:$B$301,A101)=0,"",MAXIFS(Seguimiento!$C$2:$C$301,Seguimiento!$B$2:$B$301,A101)),""))</f>
        <v/>
      </c>
      <c r="X101" s="8">
        <f>IF(W101="","",'Catálogos y parámetros'!$B$2-W101)</f>
        <v/>
      </c>
    </row>
    <row r="102">
      <c r="A102" s="13" t="n"/>
      <c r="B102" s="13" t="n"/>
      <c r="C102" s="28" t="n"/>
      <c r="D102" s="13" t="n"/>
      <c r="E102" s="13" t="n"/>
      <c r="F102" s="15" t="n"/>
      <c r="G102" s="15" t="n"/>
      <c r="H102" s="16" t="n"/>
      <c r="I102" s="17" t="n"/>
      <c r="J102" s="17" t="n"/>
      <c r="K102" s="29">
        <f>IF(OR(C102="",H102=""),"",C102+H102)</f>
        <v/>
      </c>
      <c r="L102" s="28" t="n"/>
      <c r="M102" s="17" t="n"/>
      <c r="N102" s="15" t="n"/>
      <c r="O102" s="15" t="n"/>
      <c r="P102" s="28" t="n"/>
      <c r="Q102" s="28" t="n"/>
      <c r="R102" s="5">
        <f>IF(K102="","",K102-'Catálogos y parámetros'!$B$2)</f>
        <v/>
      </c>
      <c r="S102" s="19">
        <f>IF(OR(L102="",M102="",I102="",J102=""),"",J102+I102-M102)</f>
        <v/>
      </c>
      <c r="T102" s="20">
        <f>IF(L102="","Sin reporte",IF(OR(K102="",M102="",J102="",I102=""),"Revisar datos",IF(AND(L102&lt;=K102,M102&lt;=J102+I102),"Dentro de parámetros","Fuera de parámetros")))</f>
        <v/>
      </c>
      <c r="U102" s="3">
        <f>IF(A102="","",IF(AND(OR(N102="Reportada",N102="En revisión",N102="Autorizada"),P102&lt;&gt;"",P102&lt;'Catálogos y parámetros'!$B$2),"Crítica",IF(AND(OR(N102="Reportada",N102="En revisión",N102="Autorizada"),X102&gt;'Catálogos y parámetros'!$B$4),"Alta",IF(AND(L102="",R102&gt;=0,R102&lt;='Catálogos y parámetros'!$B$3),"Vigilar","Normal"))))</f>
        <v/>
      </c>
      <c r="V102" s="20">
        <f>IF(K102="","",IF(K102&lt;'Catálogos y parámetros'!$B$2,"Vencida por fecha",IF(R102&lt;='Catálogos y parámetros'!$B$3,"Por vencer","Vigente")))</f>
        <v/>
      </c>
      <c r="W102" s="29">
        <f>IF(A102="","",IFERROR(IF(COUNTIF(Seguimiento!$B$2:$B$301,A102)=0,"",MAXIFS(Seguimiento!$C$2:$C$301,Seguimiento!$B$2:$B$301,A102)),""))</f>
        <v/>
      </c>
      <c r="X102" s="5">
        <f>IF(W102="","",'Catálogos y parámetros'!$B$2-W102)</f>
        <v/>
      </c>
    </row>
    <row r="103">
      <c r="A103" s="13" t="n"/>
      <c r="B103" s="13" t="n"/>
      <c r="C103" s="28" t="n"/>
      <c r="D103" s="13" t="n"/>
      <c r="E103" s="13" t="n"/>
      <c r="F103" s="15" t="n"/>
      <c r="G103" s="15" t="n"/>
      <c r="H103" s="16" t="n"/>
      <c r="I103" s="17" t="n"/>
      <c r="J103" s="17" t="n"/>
      <c r="K103" s="30">
        <f>IF(OR(C103="",H103=""),"",C103+H103)</f>
        <v/>
      </c>
      <c r="L103" s="28" t="n"/>
      <c r="M103" s="17" t="n"/>
      <c r="N103" s="15" t="n"/>
      <c r="O103" s="15" t="n"/>
      <c r="P103" s="28" t="n"/>
      <c r="Q103" s="28" t="n"/>
      <c r="R103" s="8">
        <f>IF(K103="","",K103-'Catálogos y parámetros'!$B$2)</f>
        <v/>
      </c>
      <c r="S103" s="22">
        <f>IF(OR(L103="",M103="",I103="",J103=""),"",J103+I103-M103)</f>
        <v/>
      </c>
      <c r="T103" s="23">
        <f>IF(L103="","Sin reporte",IF(OR(K103="",M103="",J103="",I103=""),"Revisar datos",IF(AND(L103&lt;=K103,M103&lt;=J103+I103),"Dentro de parámetros","Fuera de parámetros")))</f>
        <v/>
      </c>
      <c r="U103" s="6">
        <f>IF(A103="","",IF(AND(OR(N103="Reportada",N103="En revisión",N103="Autorizada"),P103&lt;&gt;"",P103&lt;'Catálogos y parámetros'!$B$2),"Crítica",IF(AND(OR(N103="Reportada",N103="En revisión",N103="Autorizada"),X103&gt;'Catálogos y parámetros'!$B$4),"Alta",IF(AND(L103="",R103&gt;=0,R103&lt;='Catálogos y parámetros'!$B$3),"Vigilar","Normal"))))</f>
        <v/>
      </c>
      <c r="V103" s="23">
        <f>IF(K103="","",IF(K103&lt;'Catálogos y parámetros'!$B$2,"Vencida por fecha",IF(R103&lt;='Catálogos y parámetros'!$B$3,"Por vencer","Vigente")))</f>
        <v/>
      </c>
      <c r="W103" s="30">
        <f>IF(A103="","",IFERROR(IF(COUNTIF(Seguimiento!$B$2:$B$301,A103)=0,"",MAXIFS(Seguimiento!$C$2:$C$301,Seguimiento!$B$2:$B$301,A103)),""))</f>
        <v/>
      </c>
      <c r="X103" s="8">
        <f>IF(W103="","",'Catálogos y parámetros'!$B$2-W103)</f>
        <v/>
      </c>
    </row>
    <row r="104">
      <c r="A104" s="13" t="n"/>
      <c r="B104" s="13" t="n"/>
      <c r="C104" s="28" t="n"/>
      <c r="D104" s="13" t="n"/>
      <c r="E104" s="13" t="n"/>
      <c r="F104" s="15" t="n"/>
      <c r="G104" s="15" t="n"/>
      <c r="H104" s="16" t="n"/>
      <c r="I104" s="17" t="n"/>
      <c r="J104" s="17" t="n"/>
      <c r="K104" s="29">
        <f>IF(OR(C104="",H104=""),"",C104+H104)</f>
        <v/>
      </c>
      <c r="L104" s="28" t="n"/>
      <c r="M104" s="17" t="n"/>
      <c r="N104" s="15" t="n"/>
      <c r="O104" s="15" t="n"/>
      <c r="P104" s="28" t="n"/>
      <c r="Q104" s="28" t="n"/>
      <c r="R104" s="5">
        <f>IF(K104="","",K104-'Catálogos y parámetros'!$B$2)</f>
        <v/>
      </c>
      <c r="S104" s="19">
        <f>IF(OR(L104="",M104="",I104="",J104=""),"",J104+I104-M104)</f>
        <v/>
      </c>
      <c r="T104" s="20">
        <f>IF(L104="","Sin reporte",IF(OR(K104="",M104="",J104="",I104=""),"Revisar datos",IF(AND(L104&lt;=K104,M104&lt;=J104+I104),"Dentro de parámetros","Fuera de parámetros")))</f>
        <v/>
      </c>
      <c r="U104" s="3">
        <f>IF(A104="","",IF(AND(OR(N104="Reportada",N104="En revisión",N104="Autorizada"),P104&lt;&gt;"",P104&lt;'Catálogos y parámetros'!$B$2),"Crítica",IF(AND(OR(N104="Reportada",N104="En revisión",N104="Autorizada"),X104&gt;'Catálogos y parámetros'!$B$4),"Alta",IF(AND(L104="",R104&gt;=0,R104&lt;='Catálogos y parámetros'!$B$3),"Vigilar","Normal"))))</f>
        <v/>
      </c>
      <c r="V104" s="20">
        <f>IF(K104="","",IF(K104&lt;'Catálogos y parámetros'!$B$2,"Vencida por fecha",IF(R104&lt;='Catálogos y parámetros'!$B$3,"Por vencer","Vigente")))</f>
        <v/>
      </c>
      <c r="W104" s="29">
        <f>IF(A104="","",IFERROR(IF(COUNTIF(Seguimiento!$B$2:$B$301,A104)=0,"",MAXIFS(Seguimiento!$C$2:$C$301,Seguimiento!$B$2:$B$301,A104)),""))</f>
        <v/>
      </c>
      <c r="X104" s="5">
        <f>IF(W104="","",'Catálogos y parámetros'!$B$2-W104)</f>
        <v/>
      </c>
    </row>
    <row r="105">
      <c r="A105" s="13" t="n"/>
      <c r="B105" s="13" t="n"/>
      <c r="C105" s="28" t="n"/>
      <c r="D105" s="13" t="n"/>
      <c r="E105" s="13" t="n"/>
      <c r="F105" s="15" t="n"/>
      <c r="G105" s="15" t="n"/>
      <c r="H105" s="16" t="n"/>
      <c r="I105" s="17" t="n"/>
      <c r="J105" s="17" t="n"/>
      <c r="K105" s="30">
        <f>IF(OR(C105="",H105=""),"",C105+H105)</f>
        <v/>
      </c>
      <c r="L105" s="28" t="n"/>
      <c r="M105" s="17" t="n"/>
      <c r="N105" s="15" t="n"/>
      <c r="O105" s="15" t="n"/>
      <c r="P105" s="28" t="n"/>
      <c r="Q105" s="28" t="n"/>
      <c r="R105" s="8">
        <f>IF(K105="","",K105-'Catálogos y parámetros'!$B$2)</f>
        <v/>
      </c>
      <c r="S105" s="22">
        <f>IF(OR(L105="",M105="",I105="",J105=""),"",J105+I105-M105)</f>
        <v/>
      </c>
      <c r="T105" s="23">
        <f>IF(L105="","Sin reporte",IF(OR(K105="",M105="",J105="",I105=""),"Revisar datos",IF(AND(L105&lt;=K105,M105&lt;=J105+I105),"Dentro de parámetros","Fuera de parámetros")))</f>
        <v/>
      </c>
      <c r="U105" s="6">
        <f>IF(A105="","",IF(AND(OR(N105="Reportada",N105="En revisión",N105="Autorizada"),P105&lt;&gt;"",P105&lt;'Catálogos y parámetros'!$B$2),"Crítica",IF(AND(OR(N105="Reportada",N105="En revisión",N105="Autorizada"),X105&gt;'Catálogos y parámetros'!$B$4),"Alta",IF(AND(L105="",R105&gt;=0,R105&lt;='Catálogos y parámetros'!$B$3),"Vigilar","Normal"))))</f>
        <v/>
      </c>
      <c r="V105" s="23">
        <f>IF(K105="","",IF(K105&lt;'Catálogos y parámetros'!$B$2,"Vencida por fecha",IF(R105&lt;='Catálogos y parámetros'!$B$3,"Por vencer","Vigente")))</f>
        <v/>
      </c>
      <c r="W105" s="30">
        <f>IF(A105="","",IFERROR(IF(COUNTIF(Seguimiento!$B$2:$B$301,A105)=0,"",MAXIFS(Seguimiento!$C$2:$C$301,Seguimiento!$B$2:$B$301,A105)),""))</f>
        <v/>
      </c>
      <c r="X105" s="8">
        <f>IF(W105="","",'Catálogos y parámetros'!$B$2-W105)</f>
        <v/>
      </c>
    </row>
    <row r="106">
      <c r="A106" s="13" t="n"/>
      <c r="B106" s="13" t="n"/>
      <c r="C106" s="28" t="n"/>
      <c r="D106" s="13" t="n"/>
      <c r="E106" s="13" t="n"/>
      <c r="F106" s="15" t="n"/>
      <c r="G106" s="15" t="n"/>
      <c r="H106" s="16" t="n"/>
      <c r="I106" s="17" t="n"/>
      <c r="J106" s="17" t="n"/>
      <c r="K106" s="29">
        <f>IF(OR(C106="",H106=""),"",C106+H106)</f>
        <v/>
      </c>
      <c r="L106" s="28" t="n"/>
      <c r="M106" s="17" t="n"/>
      <c r="N106" s="15" t="n"/>
      <c r="O106" s="15" t="n"/>
      <c r="P106" s="28" t="n"/>
      <c r="Q106" s="28" t="n"/>
      <c r="R106" s="5">
        <f>IF(K106="","",K106-'Catálogos y parámetros'!$B$2)</f>
        <v/>
      </c>
      <c r="S106" s="19">
        <f>IF(OR(L106="",M106="",I106="",J106=""),"",J106+I106-M106)</f>
        <v/>
      </c>
      <c r="T106" s="20">
        <f>IF(L106="","Sin reporte",IF(OR(K106="",M106="",J106="",I106=""),"Revisar datos",IF(AND(L106&lt;=K106,M106&lt;=J106+I106),"Dentro de parámetros","Fuera de parámetros")))</f>
        <v/>
      </c>
      <c r="U106" s="3">
        <f>IF(A106="","",IF(AND(OR(N106="Reportada",N106="En revisión",N106="Autorizada"),P106&lt;&gt;"",P106&lt;'Catálogos y parámetros'!$B$2),"Crítica",IF(AND(OR(N106="Reportada",N106="En revisión",N106="Autorizada"),X106&gt;'Catálogos y parámetros'!$B$4),"Alta",IF(AND(L106="",R106&gt;=0,R106&lt;='Catálogos y parámetros'!$B$3),"Vigilar","Normal"))))</f>
        <v/>
      </c>
      <c r="V106" s="20">
        <f>IF(K106="","",IF(K106&lt;'Catálogos y parámetros'!$B$2,"Vencida por fecha",IF(R106&lt;='Catálogos y parámetros'!$B$3,"Por vencer","Vigente")))</f>
        <v/>
      </c>
      <c r="W106" s="29">
        <f>IF(A106="","",IFERROR(IF(COUNTIF(Seguimiento!$B$2:$B$301,A106)=0,"",MAXIFS(Seguimiento!$C$2:$C$301,Seguimiento!$B$2:$B$301,A106)),""))</f>
        <v/>
      </c>
      <c r="X106" s="5">
        <f>IF(W106="","",'Catálogos y parámetros'!$B$2-W106)</f>
        <v/>
      </c>
    </row>
    <row r="107">
      <c r="A107" s="13" t="n"/>
      <c r="B107" s="13" t="n"/>
      <c r="C107" s="28" t="n"/>
      <c r="D107" s="13" t="n"/>
      <c r="E107" s="13" t="n"/>
      <c r="F107" s="15" t="n"/>
      <c r="G107" s="15" t="n"/>
      <c r="H107" s="16" t="n"/>
      <c r="I107" s="17" t="n"/>
      <c r="J107" s="17" t="n"/>
      <c r="K107" s="30">
        <f>IF(OR(C107="",H107=""),"",C107+H107)</f>
        <v/>
      </c>
      <c r="L107" s="28" t="n"/>
      <c r="M107" s="17" t="n"/>
      <c r="N107" s="15" t="n"/>
      <c r="O107" s="15" t="n"/>
      <c r="P107" s="28" t="n"/>
      <c r="Q107" s="28" t="n"/>
      <c r="R107" s="8">
        <f>IF(K107="","",K107-'Catálogos y parámetros'!$B$2)</f>
        <v/>
      </c>
      <c r="S107" s="22">
        <f>IF(OR(L107="",M107="",I107="",J107=""),"",J107+I107-M107)</f>
        <v/>
      </c>
      <c r="T107" s="23">
        <f>IF(L107="","Sin reporte",IF(OR(K107="",M107="",J107="",I107=""),"Revisar datos",IF(AND(L107&lt;=K107,M107&lt;=J107+I107),"Dentro de parámetros","Fuera de parámetros")))</f>
        <v/>
      </c>
      <c r="U107" s="6">
        <f>IF(A107="","",IF(AND(OR(N107="Reportada",N107="En revisión",N107="Autorizada"),P107&lt;&gt;"",P107&lt;'Catálogos y parámetros'!$B$2),"Crítica",IF(AND(OR(N107="Reportada",N107="En revisión",N107="Autorizada"),X107&gt;'Catálogos y parámetros'!$B$4),"Alta",IF(AND(L107="",R107&gt;=0,R107&lt;='Catálogos y parámetros'!$B$3),"Vigilar","Normal"))))</f>
        <v/>
      </c>
      <c r="V107" s="23">
        <f>IF(K107="","",IF(K107&lt;'Catálogos y parámetros'!$B$2,"Vencida por fecha",IF(R107&lt;='Catálogos y parámetros'!$B$3,"Por vencer","Vigente")))</f>
        <v/>
      </c>
      <c r="W107" s="30">
        <f>IF(A107="","",IFERROR(IF(COUNTIF(Seguimiento!$B$2:$B$301,A107)=0,"",MAXIFS(Seguimiento!$C$2:$C$301,Seguimiento!$B$2:$B$301,A107)),""))</f>
        <v/>
      </c>
      <c r="X107" s="8">
        <f>IF(W107="","",'Catálogos y parámetros'!$B$2-W107)</f>
        <v/>
      </c>
    </row>
    <row r="108">
      <c r="A108" s="13" t="n"/>
      <c r="B108" s="13" t="n"/>
      <c r="C108" s="28" t="n"/>
      <c r="D108" s="13" t="n"/>
      <c r="E108" s="13" t="n"/>
      <c r="F108" s="15" t="n"/>
      <c r="G108" s="15" t="n"/>
      <c r="H108" s="16" t="n"/>
      <c r="I108" s="17" t="n"/>
      <c r="J108" s="17" t="n"/>
      <c r="K108" s="29">
        <f>IF(OR(C108="",H108=""),"",C108+H108)</f>
        <v/>
      </c>
      <c r="L108" s="28" t="n"/>
      <c r="M108" s="17" t="n"/>
      <c r="N108" s="15" t="n"/>
      <c r="O108" s="15" t="n"/>
      <c r="P108" s="28" t="n"/>
      <c r="Q108" s="28" t="n"/>
      <c r="R108" s="5">
        <f>IF(K108="","",K108-'Catálogos y parámetros'!$B$2)</f>
        <v/>
      </c>
      <c r="S108" s="19">
        <f>IF(OR(L108="",M108="",I108="",J108=""),"",J108+I108-M108)</f>
        <v/>
      </c>
      <c r="T108" s="20">
        <f>IF(L108="","Sin reporte",IF(OR(K108="",M108="",J108="",I108=""),"Revisar datos",IF(AND(L108&lt;=K108,M108&lt;=J108+I108),"Dentro de parámetros","Fuera de parámetros")))</f>
        <v/>
      </c>
      <c r="U108" s="3">
        <f>IF(A108="","",IF(AND(OR(N108="Reportada",N108="En revisión",N108="Autorizada"),P108&lt;&gt;"",P108&lt;'Catálogos y parámetros'!$B$2),"Crítica",IF(AND(OR(N108="Reportada",N108="En revisión",N108="Autorizada"),X108&gt;'Catálogos y parámetros'!$B$4),"Alta",IF(AND(L108="",R108&gt;=0,R108&lt;='Catálogos y parámetros'!$B$3),"Vigilar","Normal"))))</f>
        <v/>
      </c>
      <c r="V108" s="20">
        <f>IF(K108="","",IF(K108&lt;'Catálogos y parámetros'!$B$2,"Vencida por fecha",IF(R108&lt;='Catálogos y parámetros'!$B$3,"Por vencer","Vigente")))</f>
        <v/>
      </c>
      <c r="W108" s="29">
        <f>IF(A108="","",IFERROR(IF(COUNTIF(Seguimiento!$B$2:$B$301,A108)=0,"",MAXIFS(Seguimiento!$C$2:$C$301,Seguimiento!$B$2:$B$301,A108)),""))</f>
        <v/>
      </c>
      <c r="X108" s="5">
        <f>IF(W108="","",'Catálogos y parámetros'!$B$2-W108)</f>
        <v/>
      </c>
    </row>
    <row r="109">
      <c r="A109" s="13" t="n"/>
      <c r="B109" s="13" t="n"/>
      <c r="C109" s="28" t="n"/>
      <c r="D109" s="13" t="n"/>
      <c r="E109" s="13" t="n"/>
      <c r="F109" s="15" t="n"/>
      <c r="G109" s="15" t="n"/>
      <c r="H109" s="16" t="n"/>
      <c r="I109" s="17" t="n"/>
      <c r="J109" s="17" t="n"/>
      <c r="K109" s="30">
        <f>IF(OR(C109="",H109=""),"",C109+H109)</f>
        <v/>
      </c>
      <c r="L109" s="28" t="n"/>
      <c r="M109" s="17" t="n"/>
      <c r="N109" s="15" t="n"/>
      <c r="O109" s="15" t="n"/>
      <c r="P109" s="28" t="n"/>
      <c r="Q109" s="28" t="n"/>
      <c r="R109" s="8">
        <f>IF(K109="","",K109-'Catálogos y parámetros'!$B$2)</f>
        <v/>
      </c>
      <c r="S109" s="22">
        <f>IF(OR(L109="",M109="",I109="",J109=""),"",J109+I109-M109)</f>
        <v/>
      </c>
      <c r="T109" s="23">
        <f>IF(L109="","Sin reporte",IF(OR(K109="",M109="",J109="",I109=""),"Revisar datos",IF(AND(L109&lt;=K109,M109&lt;=J109+I109),"Dentro de parámetros","Fuera de parámetros")))</f>
        <v/>
      </c>
      <c r="U109" s="6">
        <f>IF(A109="","",IF(AND(OR(N109="Reportada",N109="En revisión",N109="Autorizada"),P109&lt;&gt;"",P109&lt;'Catálogos y parámetros'!$B$2),"Crítica",IF(AND(OR(N109="Reportada",N109="En revisión",N109="Autorizada"),X109&gt;'Catálogos y parámetros'!$B$4),"Alta",IF(AND(L109="",R109&gt;=0,R109&lt;='Catálogos y parámetros'!$B$3),"Vigilar","Normal"))))</f>
        <v/>
      </c>
      <c r="V109" s="23">
        <f>IF(K109="","",IF(K109&lt;'Catálogos y parámetros'!$B$2,"Vencida por fecha",IF(R109&lt;='Catálogos y parámetros'!$B$3,"Por vencer","Vigente")))</f>
        <v/>
      </c>
      <c r="W109" s="30">
        <f>IF(A109="","",IFERROR(IF(COUNTIF(Seguimiento!$B$2:$B$301,A109)=0,"",MAXIFS(Seguimiento!$C$2:$C$301,Seguimiento!$B$2:$B$301,A109)),""))</f>
        <v/>
      </c>
      <c r="X109" s="8">
        <f>IF(W109="","",'Catálogos y parámetros'!$B$2-W109)</f>
        <v/>
      </c>
    </row>
    <row r="110">
      <c r="A110" s="13" t="n"/>
      <c r="B110" s="13" t="n"/>
      <c r="C110" s="28" t="n"/>
      <c r="D110" s="13" t="n"/>
      <c r="E110" s="13" t="n"/>
      <c r="F110" s="15" t="n"/>
      <c r="G110" s="15" t="n"/>
      <c r="H110" s="16" t="n"/>
      <c r="I110" s="17" t="n"/>
      <c r="J110" s="17" t="n"/>
      <c r="K110" s="29">
        <f>IF(OR(C110="",H110=""),"",C110+H110)</f>
        <v/>
      </c>
      <c r="L110" s="28" t="n"/>
      <c r="M110" s="17" t="n"/>
      <c r="N110" s="15" t="n"/>
      <c r="O110" s="15" t="n"/>
      <c r="P110" s="28" t="n"/>
      <c r="Q110" s="28" t="n"/>
      <c r="R110" s="5">
        <f>IF(K110="","",K110-'Catálogos y parámetros'!$B$2)</f>
        <v/>
      </c>
      <c r="S110" s="19">
        <f>IF(OR(L110="",M110="",I110="",J110=""),"",J110+I110-M110)</f>
        <v/>
      </c>
      <c r="T110" s="20">
        <f>IF(L110="","Sin reporte",IF(OR(K110="",M110="",J110="",I110=""),"Revisar datos",IF(AND(L110&lt;=K110,M110&lt;=J110+I110),"Dentro de parámetros","Fuera de parámetros")))</f>
        <v/>
      </c>
      <c r="U110" s="3">
        <f>IF(A110="","",IF(AND(OR(N110="Reportada",N110="En revisión",N110="Autorizada"),P110&lt;&gt;"",P110&lt;'Catálogos y parámetros'!$B$2),"Crítica",IF(AND(OR(N110="Reportada",N110="En revisión",N110="Autorizada"),X110&gt;'Catálogos y parámetros'!$B$4),"Alta",IF(AND(L110="",R110&gt;=0,R110&lt;='Catálogos y parámetros'!$B$3),"Vigilar","Normal"))))</f>
        <v/>
      </c>
      <c r="V110" s="20">
        <f>IF(K110="","",IF(K110&lt;'Catálogos y parámetros'!$B$2,"Vencida por fecha",IF(R110&lt;='Catálogos y parámetros'!$B$3,"Por vencer","Vigente")))</f>
        <v/>
      </c>
      <c r="W110" s="29">
        <f>IF(A110="","",IFERROR(IF(COUNTIF(Seguimiento!$B$2:$B$301,A110)=0,"",MAXIFS(Seguimiento!$C$2:$C$301,Seguimiento!$B$2:$B$301,A110)),""))</f>
        <v/>
      </c>
      <c r="X110" s="5">
        <f>IF(W110="","",'Catálogos y parámetros'!$B$2-W110)</f>
        <v/>
      </c>
    </row>
    <row r="111">
      <c r="A111" s="13" t="n"/>
      <c r="B111" s="13" t="n"/>
      <c r="C111" s="28" t="n"/>
      <c r="D111" s="13" t="n"/>
      <c r="E111" s="13" t="n"/>
      <c r="F111" s="15" t="n"/>
      <c r="G111" s="15" t="n"/>
      <c r="H111" s="16" t="n"/>
      <c r="I111" s="17" t="n"/>
      <c r="J111" s="17" t="n"/>
      <c r="K111" s="30">
        <f>IF(OR(C111="",H111=""),"",C111+H111)</f>
        <v/>
      </c>
      <c r="L111" s="28" t="n"/>
      <c r="M111" s="17" t="n"/>
      <c r="N111" s="15" t="n"/>
      <c r="O111" s="15" t="n"/>
      <c r="P111" s="28" t="n"/>
      <c r="Q111" s="28" t="n"/>
      <c r="R111" s="8">
        <f>IF(K111="","",K111-'Catálogos y parámetros'!$B$2)</f>
        <v/>
      </c>
      <c r="S111" s="22">
        <f>IF(OR(L111="",M111="",I111="",J111=""),"",J111+I111-M111)</f>
        <v/>
      </c>
      <c r="T111" s="23">
        <f>IF(L111="","Sin reporte",IF(OR(K111="",M111="",J111="",I111=""),"Revisar datos",IF(AND(L111&lt;=K111,M111&lt;=J111+I111),"Dentro de parámetros","Fuera de parámetros")))</f>
        <v/>
      </c>
      <c r="U111" s="6">
        <f>IF(A111="","",IF(AND(OR(N111="Reportada",N111="En revisión",N111="Autorizada"),P111&lt;&gt;"",P111&lt;'Catálogos y parámetros'!$B$2),"Crítica",IF(AND(OR(N111="Reportada",N111="En revisión",N111="Autorizada"),X111&gt;'Catálogos y parámetros'!$B$4),"Alta",IF(AND(L111="",R111&gt;=0,R111&lt;='Catálogos y parámetros'!$B$3),"Vigilar","Normal"))))</f>
        <v/>
      </c>
      <c r="V111" s="23">
        <f>IF(K111="","",IF(K111&lt;'Catálogos y parámetros'!$B$2,"Vencida por fecha",IF(R111&lt;='Catálogos y parámetros'!$B$3,"Por vencer","Vigente")))</f>
        <v/>
      </c>
      <c r="W111" s="30">
        <f>IF(A111="","",IFERROR(IF(COUNTIF(Seguimiento!$B$2:$B$301,A111)=0,"",MAXIFS(Seguimiento!$C$2:$C$301,Seguimiento!$B$2:$B$301,A111)),""))</f>
        <v/>
      </c>
      <c r="X111" s="8">
        <f>IF(W111="","",'Catálogos y parámetros'!$B$2-W111)</f>
        <v/>
      </c>
    </row>
    <row r="112">
      <c r="A112" s="13" t="n"/>
      <c r="B112" s="13" t="n"/>
      <c r="C112" s="28" t="n"/>
      <c r="D112" s="13" t="n"/>
      <c r="E112" s="13" t="n"/>
      <c r="F112" s="15" t="n"/>
      <c r="G112" s="15" t="n"/>
      <c r="H112" s="16" t="n"/>
      <c r="I112" s="17" t="n"/>
      <c r="J112" s="17" t="n"/>
      <c r="K112" s="29">
        <f>IF(OR(C112="",H112=""),"",C112+H112)</f>
        <v/>
      </c>
      <c r="L112" s="28" t="n"/>
      <c r="M112" s="17" t="n"/>
      <c r="N112" s="15" t="n"/>
      <c r="O112" s="15" t="n"/>
      <c r="P112" s="28" t="n"/>
      <c r="Q112" s="28" t="n"/>
      <c r="R112" s="5">
        <f>IF(K112="","",K112-'Catálogos y parámetros'!$B$2)</f>
        <v/>
      </c>
      <c r="S112" s="19">
        <f>IF(OR(L112="",M112="",I112="",J112=""),"",J112+I112-M112)</f>
        <v/>
      </c>
      <c r="T112" s="20">
        <f>IF(L112="","Sin reporte",IF(OR(K112="",M112="",J112="",I112=""),"Revisar datos",IF(AND(L112&lt;=K112,M112&lt;=J112+I112),"Dentro de parámetros","Fuera de parámetros")))</f>
        <v/>
      </c>
      <c r="U112" s="3">
        <f>IF(A112="","",IF(AND(OR(N112="Reportada",N112="En revisión",N112="Autorizada"),P112&lt;&gt;"",P112&lt;'Catálogos y parámetros'!$B$2),"Crítica",IF(AND(OR(N112="Reportada",N112="En revisión",N112="Autorizada"),X112&gt;'Catálogos y parámetros'!$B$4),"Alta",IF(AND(L112="",R112&gt;=0,R112&lt;='Catálogos y parámetros'!$B$3),"Vigilar","Normal"))))</f>
        <v/>
      </c>
      <c r="V112" s="20">
        <f>IF(K112="","",IF(K112&lt;'Catálogos y parámetros'!$B$2,"Vencida por fecha",IF(R112&lt;='Catálogos y parámetros'!$B$3,"Por vencer","Vigente")))</f>
        <v/>
      </c>
      <c r="W112" s="29">
        <f>IF(A112="","",IFERROR(IF(COUNTIF(Seguimiento!$B$2:$B$301,A112)=0,"",MAXIFS(Seguimiento!$C$2:$C$301,Seguimiento!$B$2:$B$301,A112)),""))</f>
        <v/>
      </c>
      <c r="X112" s="5">
        <f>IF(W112="","",'Catálogos y parámetros'!$B$2-W112)</f>
        <v/>
      </c>
    </row>
    <row r="113">
      <c r="A113" s="13" t="n"/>
      <c r="B113" s="13" t="n"/>
      <c r="C113" s="28" t="n"/>
      <c r="D113" s="13" t="n"/>
      <c r="E113" s="13" t="n"/>
      <c r="F113" s="15" t="n"/>
      <c r="G113" s="15" t="n"/>
      <c r="H113" s="16" t="n"/>
      <c r="I113" s="17" t="n"/>
      <c r="J113" s="17" t="n"/>
      <c r="K113" s="30">
        <f>IF(OR(C113="",H113=""),"",C113+H113)</f>
        <v/>
      </c>
      <c r="L113" s="28" t="n"/>
      <c r="M113" s="17" t="n"/>
      <c r="N113" s="15" t="n"/>
      <c r="O113" s="15" t="n"/>
      <c r="P113" s="28" t="n"/>
      <c r="Q113" s="28" t="n"/>
      <c r="R113" s="8">
        <f>IF(K113="","",K113-'Catálogos y parámetros'!$B$2)</f>
        <v/>
      </c>
      <c r="S113" s="22">
        <f>IF(OR(L113="",M113="",I113="",J113=""),"",J113+I113-M113)</f>
        <v/>
      </c>
      <c r="T113" s="23">
        <f>IF(L113="","Sin reporte",IF(OR(K113="",M113="",J113="",I113=""),"Revisar datos",IF(AND(L113&lt;=K113,M113&lt;=J113+I113),"Dentro de parámetros","Fuera de parámetros")))</f>
        <v/>
      </c>
      <c r="U113" s="6">
        <f>IF(A113="","",IF(AND(OR(N113="Reportada",N113="En revisión",N113="Autorizada"),P113&lt;&gt;"",P113&lt;'Catálogos y parámetros'!$B$2),"Crítica",IF(AND(OR(N113="Reportada",N113="En revisión",N113="Autorizada"),X113&gt;'Catálogos y parámetros'!$B$4),"Alta",IF(AND(L113="",R113&gt;=0,R113&lt;='Catálogos y parámetros'!$B$3),"Vigilar","Normal"))))</f>
        <v/>
      </c>
      <c r="V113" s="23">
        <f>IF(K113="","",IF(K113&lt;'Catálogos y parámetros'!$B$2,"Vencida por fecha",IF(R113&lt;='Catálogos y parámetros'!$B$3,"Por vencer","Vigente")))</f>
        <v/>
      </c>
      <c r="W113" s="30">
        <f>IF(A113="","",IFERROR(IF(COUNTIF(Seguimiento!$B$2:$B$301,A113)=0,"",MAXIFS(Seguimiento!$C$2:$C$301,Seguimiento!$B$2:$B$301,A113)),""))</f>
        <v/>
      </c>
      <c r="X113" s="8">
        <f>IF(W113="","",'Catálogos y parámetros'!$B$2-W113)</f>
        <v/>
      </c>
    </row>
    <row r="114">
      <c r="A114" s="13" t="n"/>
      <c r="B114" s="13" t="n"/>
      <c r="C114" s="28" t="n"/>
      <c r="D114" s="13" t="n"/>
      <c r="E114" s="13" t="n"/>
      <c r="F114" s="15" t="n"/>
      <c r="G114" s="15" t="n"/>
      <c r="H114" s="16" t="n"/>
      <c r="I114" s="17" t="n"/>
      <c r="J114" s="17" t="n"/>
      <c r="K114" s="29">
        <f>IF(OR(C114="",H114=""),"",C114+H114)</f>
        <v/>
      </c>
      <c r="L114" s="28" t="n"/>
      <c r="M114" s="17" t="n"/>
      <c r="N114" s="15" t="n"/>
      <c r="O114" s="15" t="n"/>
      <c r="P114" s="28" t="n"/>
      <c r="Q114" s="28" t="n"/>
      <c r="R114" s="5">
        <f>IF(K114="","",K114-'Catálogos y parámetros'!$B$2)</f>
        <v/>
      </c>
      <c r="S114" s="19">
        <f>IF(OR(L114="",M114="",I114="",J114=""),"",J114+I114-M114)</f>
        <v/>
      </c>
      <c r="T114" s="20">
        <f>IF(L114="","Sin reporte",IF(OR(K114="",M114="",J114="",I114=""),"Revisar datos",IF(AND(L114&lt;=K114,M114&lt;=J114+I114),"Dentro de parámetros","Fuera de parámetros")))</f>
        <v/>
      </c>
      <c r="U114" s="3">
        <f>IF(A114="","",IF(AND(OR(N114="Reportada",N114="En revisión",N114="Autorizada"),P114&lt;&gt;"",P114&lt;'Catálogos y parámetros'!$B$2),"Crítica",IF(AND(OR(N114="Reportada",N114="En revisión",N114="Autorizada"),X114&gt;'Catálogos y parámetros'!$B$4),"Alta",IF(AND(L114="",R114&gt;=0,R114&lt;='Catálogos y parámetros'!$B$3),"Vigilar","Normal"))))</f>
        <v/>
      </c>
      <c r="V114" s="20">
        <f>IF(K114="","",IF(K114&lt;'Catálogos y parámetros'!$B$2,"Vencida por fecha",IF(R114&lt;='Catálogos y parámetros'!$B$3,"Por vencer","Vigente")))</f>
        <v/>
      </c>
      <c r="W114" s="29">
        <f>IF(A114="","",IFERROR(IF(COUNTIF(Seguimiento!$B$2:$B$301,A114)=0,"",MAXIFS(Seguimiento!$C$2:$C$301,Seguimiento!$B$2:$B$301,A114)),""))</f>
        <v/>
      </c>
      <c r="X114" s="5">
        <f>IF(W114="","",'Catálogos y parámetros'!$B$2-W114)</f>
        <v/>
      </c>
    </row>
    <row r="115">
      <c r="A115" s="13" t="n"/>
      <c r="B115" s="13" t="n"/>
      <c r="C115" s="28" t="n"/>
      <c r="D115" s="13" t="n"/>
      <c r="E115" s="13" t="n"/>
      <c r="F115" s="15" t="n"/>
      <c r="G115" s="15" t="n"/>
      <c r="H115" s="16" t="n"/>
      <c r="I115" s="17" t="n"/>
      <c r="J115" s="17" t="n"/>
      <c r="K115" s="30">
        <f>IF(OR(C115="",H115=""),"",C115+H115)</f>
        <v/>
      </c>
      <c r="L115" s="28" t="n"/>
      <c r="M115" s="17" t="n"/>
      <c r="N115" s="15" t="n"/>
      <c r="O115" s="15" t="n"/>
      <c r="P115" s="28" t="n"/>
      <c r="Q115" s="28" t="n"/>
      <c r="R115" s="8">
        <f>IF(K115="","",K115-'Catálogos y parámetros'!$B$2)</f>
        <v/>
      </c>
      <c r="S115" s="22">
        <f>IF(OR(L115="",M115="",I115="",J115=""),"",J115+I115-M115)</f>
        <v/>
      </c>
      <c r="T115" s="23">
        <f>IF(L115="","Sin reporte",IF(OR(K115="",M115="",J115="",I115=""),"Revisar datos",IF(AND(L115&lt;=K115,M115&lt;=J115+I115),"Dentro de parámetros","Fuera de parámetros")))</f>
        <v/>
      </c>
      <c r="U115" s="6">
        <f>IF(A115="","",IF(AND(OR(N115="Reportada",N115="En revisión",N115="Autorizada"),P115&lt;&gt;"",P115&lt;'Catálogos y parámetros'!$B$2),"Crítica",IF(AND(OR(N115="Reportada",N115="En revisión",N115="Autorizada"),X115&gt;'Catálogos y parámetros'!$B$4),"Alta",IF(AND(L115="",R115&gt;=0,R115&lt;='Catálogos y parámetros'!$B$3),"Vigilar","Normal"))))</f>
        <v/>
      </c>
      <c r="V115" s="23">
        <f>IF(K115="","",IF(K115&lt;'Catálogos y parámetros'!$B$2,"Vencida por fecha",IF(R115&lt;='Catálogos y parámetros'!$B$3,"Por vencer","Vigente")))</f>
        <v/>
      </c>
      <c r="W115" s="30">
        <f>IF(A115="","",IFERROR(IF(COUNTIF(Seguimiento!$B$2:$B$301,A115)=0,"",MAXIFS(Seguimiento!$C$2:$C$301,Seguimiento!$B$2:$B$301,A115)),""))</f>
        <v/>
      </c>
      <c r="X115" s="8">
        <f>IF(W115="","",'Catálogos y parámetros'!$B$2-W115)</f>
        <v/>
      </c>
    </row>
    <row r="116">
      <c r="A116" s="13" t="n"/>
      <c r="B116" s="13" t="n"/>
      <c r="C116" s="28" t="n"/>
      <c r="D116" s="13" t="n"/>
      <c r="E116" s="13" t="n"/>
      <c r="F116" s="15" t="n"/>
      <c r="G116" s="15" t="n"/>
      <c r="H116" s="16" t="n"/>
      <c r="I116" s="17" t="n"/>
      <c r="J116" s="17" t="n"/>
      <c r="K116" s="29">
        <f>IF(OR(C116="",H116=""),"",C116+H116)</f>
        <v/>
      </c>
      <c r="L116" s="28" t="n"/>
      <c r="M116" s="17" t="n"/>
      <c r="N116" s="15" t="n"/>
      <c r="O116" s="15" t="n"/>
      <c r="P116" s="28" t="n"/>
      <c r="Q116" s="28" t="n"/>
      <c r="R116" s="5">
        <f>IF(K116="","",K116-'Catálogos y parámetros'!$B$2)</f>
        <v/>
      </c>
      <c r="S116" s="19">
        <f>IF(OR(L116="",M116="",I116="",J116=""),"",J116+I116-M116)</f>
        <v/>
      </c>
      <c r="T116" s="20">
        <f>IF(L116="","Sin reporte",IF(OR(K116="",M116="",J116="",I116=""),"Revisar datos",IF(AND(L116&lt;=K116,M116&lt;=J116+I116),"Dentro de parámetros","Fuera de parámetros")))</f>
        <v/>
      </c>
      <c r="U116" s="3">
        <f>IF(A116="","",IF(AND(OR(N116="Reportada",N116="En revisión",N116="Autorizada"),P116&lt;&gt;"",P116&lt;'Catálogos y parámetros'!$B$2),"Crítica",IF(AND(OR(N116="Reportada",N116="En revisión",N116="Autorizada"),X116&gt;'Catálogos y parámetros'!$B$4),"Alta",IF(AND(L116="",R116&gt;=0,R116&lt;='Catálogos y parámetros'!$B$3),"Vigilar","Normal"))))</f>
        <v/>
      </c>
      <c r="V116" s="20">
        <f>IF(K116="","",IF(K116&lt;'Catálogos y parámetros'!$B$2,"Vencida por fecha",IF(R116&lt;='Catálogos y parámetros'!$B$3,"Por vencer","Vigente")))</f>
        <v/>
      </c>
      <c r="W116" s="29">
        <f>IF(A116="","",IFERROR(IF(COUNTIF(Seguimiento!$B$2:$B$301,A116)=0,"",MAXIFS(Seguimiento!$C$2:$C$301,Seguimiento!$B$2:$B$301,A116)),""))</f>
        <v/>
      </c>
      <c r="X116" s="5">
        <f>IF(W116="","",'Catálogos y parámetros'!$B$2-W116)</f>
        <v/>
      </c>
    </row>
    <row r="117">
      <c r="A117" s="13" t="n"/>
      <c r="B117" s="13" t="n"/>
      <c r="C117" s="28" t="n"/>
      <c r="D117" s="13" t="n"/>
      <c r="E117" s="13" t="n"/>
      <c r="F117" s="15" t="n"/>
      <c r="G117" s="15" t="n"/>
      <c r="H117" s="16" t="n"/>
      <c r="I117" s="17" t="n"/>
      <c r="J117" s="17" t="n"/>
      <c r="K117" s="30">
        <f>IF(OR(C117="",H117=""),"",C117+H117)</f>
        <v/>
      </c>
      <c r="L117" s="28" t="n"/>
      <c r="M117" s="17" t="n"/>
      <c r="N117" s="15" t="n"/>
      <c r="O117" s="15" t="n"/>
      <c r="P117" s="28" t="n"/>
      <c r="Q117" s="28" t="n"/>
      <c r="R117" s="8">
        <f>IF(K117="","",K117-'Catálogos y parámetros'!$B$2)</f>
        <v/>
      </c>
      <c r="S117" s="22">
        <f>IF(OR(L117="",M117="",I117="",J117=""),"",J117+I117-M117)</f>
        <v/>
      </c>
      <c r="T117" s="23">
        <f>IF(L117="","Sin reporte",IF(OR(K117="",M117="",J117="",I117=""),"Revisar datos",IF(AND(L117&lt;=K117,M117&lt;=J117+I117),"Dentro de parámetros","Fuera de parámetros")))</f>
        <v/>
      </c>
      <c r="U117" s="6">
        <f>IF(A117="","",IF(AND(OR(N117="Reportada",N117="En revisión",N117="Autorizada"),P117&lt;&gt;"",P117&lt;'Catálogos y parámetros'!$B$2),"Crítica",IF(AND(OR(N117="Reportada",N117="En revisión",N117="Autorizada"),X117&gt;'Catálogos y parámetros'!$B$4),"Alta",IF(AND(L117="",R117&gt;=0,R117&lt;='Catálogos y parámetros'!$B$3),"Vigilar","Normal"))))</f>
        <v/>
      </c>
      <c r="V117" s="23">
        <f>IF(K117="","",IF(K117&lt;'Catálogos y parámetros'!$B$2,"Vencida por fecha",IF(R117&lt;='Catálogos y parámetros'!$B$3,"Por vencer","Vigente")))</f>
        <v/>
      </c>
      <c r="W117" s="30">
        <f>IF(A117="","",IFERROR(IF(COUNTIF(Seguimiento!$B$2:$B$301,A117)=0,"",MAXIFS(Seguimiento!$C$2:$C$301,Seguimiento!$B$2:$B$301,A117)),""))</f>
        <v/>
      </c>
      <c r="X117" s="8">
        <f>IF(W117="","",'Catálogos y parámetros'!$B$2-W117)</f>
        <v/>
      </c>
    </row>
    <row r="118">
      <c r="A118" s="13" t="n"/>
      <c r="B118" s="13" t="n"/>
      <c r="C118" s="28" t="n"/>
      <c r="D118" s="13" t="n"/>
      <c r="E118" s="13" t="n"/>
      <c r="F118" s="15" t="n"/>
      <c r="G118" s="15" t="n"/>
      <c r="H118" s="16" t="n"/>
      <c r="I118" s="17" t="n"/>
      <c r="J118" s="17" t="n"/>
      <c r="K118" s="29">
        <f>IF(OR(C118="",H118=""),"",C118+H118)</f>
        <v/>
      </c>
      <c r="L118" s="28" t="n"/>
      <c r="M118" s="17" t="n"/>
      <c r="N118" s="15" t="n"/>
      <c r="O118" s="15" t="n"/>
      <c r="P118" s="28" t="n"/>
      <c r="Q118" s="28" t="n"/>
      <c r="R118" s="5">
        <f>IF(K118="","",K118-'Catálogos y parámetros'!$B$2)</f>
        <v/>
      </c>
      <c r="S118" s="19">
        <f>IF(OR(L118="",M118="",I118="",J118=""),"",J118+I118-M118)</f>
        <v/>
      </c>
      <c r="T118" s="20">
        <f>IF(L118="","Sin reporte",IF(OR(K118="",M118="",J118="",I118=""),"Revisar datos",IF(AND(L118&lt;=K118,M118&lt;=J118+I118),"Dentro de parámetros","Fuera de parámetros")))</f>
        <v/>
      </c>
      <c r="U118" s="3">
        <f>IF(A118="","",IF(AND(OR(N118="Reportada",N118="En revisión",N118="Autorizada"),P118&lt;&gt;"",P118&lt;'Catálogos y parámetros'!$B$2),"Crítica",IF(AND(OR(N118="Reportada",N118="En revisión",N118="Autorizada"),X118&gt;'Catálogos y parámetros'!$B$4),"Alta",IF(AND(L118="",R118&gt;=0,R118&lt;='Catálogos y parámetros'!$B$3),"Vigilar","Normal"))))</f>
        <v/>
      </c>
      <c r="V118" s="20">
        <f>IF(K118="","",IF(K118&lt;'Catálogos y parámetros'!$B$2,"Vencida por fecha",IF(R118&lt;='Catálogos y parámetros'!$B$3,"Por vencer","Vigente")))</f>
        <v/>
      </c>
      <c r="W118" s="29">
        <f>IF(A118="","",IFERROR(IF(COUNTIF(Seguimiento!$B$2:$B$301,A118)=0,"",MAXIFS(Seguimiento!$C$2:$C$301,Seguimiento!$B$2:$B$301,A118)),""))</f>
        <v/>
      </c>
      <c r="X118" s="5">
        <f>IF(W118="","",'Catálogos y parámetros'!$B$2-W118)</f>
        <v/>
      </c>
    </row>
    <row r="119">
      <c r="A119" s="13" t="n"/>
      <c r="B119" s="13" t="n"/>
      <c r="C119" s="28" t="n"/>
      <c r="D119" s="13" t="n"/>
      <c r="E119" s="13" t="n"/>
      <c r="F119" s="15" t="n"/>
      <c r="G119" s="15" t="n"/>
      <c r="H119" s="16" t="n"/>
      <c r="I119" s="17" t="n"/>
      <c r="J119" s="17" t="n"/>
      <c r="K119" s="30">
        <f>IF(OR(C119="",H119=""),"",C119+H119)</f>
        <v/>
      </c>
      <c r="L119" s="28" t="n"/>
      <c r="M119" s="17" t="n"/>
      <c r="N119" s="15" t="n"/>
      <c r="O119" s="15" t="n"/>
      <c r="P119" s="28" t="n"/>
      <c r="Q119" s="28" t="n"/>
      <c r="R119" s="8">
        <f>IF(K119="","",K119-'Catálogos y parámetros'!$B$2)</f>
        <v/>
      </c>
      <c r="S119" s="22">
        <f>IF(OR(L119="",M119="",I119="",J119=""),"",J119+I119-M119)</f>
        <v/>
      </c>
      <c r="T119" s="23">
        <f>IF(L119="","Sin reporte",IF(OR(K119="",M119="",J119="",I119=""),"Revisar datos",IF(AND(L119&lt;=K119,M119&lt;=J119+I119),"Dentro de parámetros","Fuera de parámetros")))</f>
        <v/>
      </c>
      <c r="U119" s="6">
        <f>IF(A119="","",IF(AND(OR(N119="Reportada",N119="En revisión",N119="Autorizada"),P119&lt;&gt;"",P119&lt;'Catálogos y parámetros'!$B$2),"Crítica",IF(AND(OR(N119="Reportada",N119="En revisión",N119="Autorizada"),X119&gt;'Catálogos y parámetros'!$B$4),"Alta",IF(AND(L119="",R119&gt;=0,R119&lt;='Catálogos y parámetros'!$B$3),"Vigilar","Normal"))))</f>
        <v/>
      </c>
      <c r="V119" s="23">
        <f>IF(K119="","",IF(K119&lt;'Catálogos y parámetros'!$B$2,"Vencida por fecha",IF(R119&lt;='Catálogos y parámetros'!$B$3,"Por vencer","Vigente")))</f>
        <v/>
      </c>
      <c r="W119" s="30">
        <f>IF(A119="","",IFERROR(IF(COUNTIF(Seguimiento!$B$2:$B$301,A119)=0,"",MAXIFS(Seguimiento!$C$2:$C$301,Seguimiento!$B$2:$B$301,A119)),""))</f>
        <v/>
      </c>
      <c r="X119" s="8">
        <f>IF(W119="","",'Catálogos y parámetros'!$B$2-W119)</f>
        <v/>
      </c>
    </row>
    <row r="120">
      <c r="A120" s="13" t="n"/>
      <c r="B120" s="13" t="n"/>
      <c r="C120" s="28" t="n"/>
      <c r="D120" s="13" t="n"/>
      <c r="E120" s="13" t="n"/>
      <c r="F120" s="15" t="n"/>
      <c r="G120" s="15" t="n"/>
      <c r="H120" s="16" t="n"/>
      <c r="I120" s="17" t="n"/>
      <c r="J120" s="17" t="n"/>
      <c r="K120" s="29">
        <f>IF(OR(C120="",H120=""),"",C120+H120)</f>
        <v/>
      </c>
      <c r="L120" s="28" t="n"/>
      <c r="M120" s="17" t="n"/>
      <c r="N120" s="15" t="n"/>
      <c r="O120" s="15" t="n"/>
      <c r="P120" s="28" t="n"/>
      <c r="Q120" s="28" t="n"/>
      <c r="R120" s="5">
        <f>IF(K120="","",K120-'Catálogos y parámetros'!$B$2)</f>
        <v/>
      </c>
      <c r="S120" s="19">
        <f>IF(OR(L120="",M120="",I120="",J120=""),"",J120+I120-M120)</f>
        <v/>
      </c>
      <c r="T120" s="20">
        <f>IF(L120="","Sin reporte",IF(OR(K120="",M120="",J120="",I120=""),"Revisar datos",IF(AND(L120&lt;=K120,M120&lt;=J120+I120),"Dentro de parámetros","Fuera de parámetros")))</f>
        <v/>
      </c>
      <c r="U120" s="3">
        <f>IF(A120="","",IF(AND(OR(N120="Reportada",N120="En revisión",N120="Autorizada"),P120&lt;&gt;"",P120&lt;'Catálogos y parámetros'!$B$2),"Crítica",IF(AND(OR(N120="Reportada",N120="En revisión",N120="Autorizada"),X120&gt;'Catálogos y parámetros'!$B$4),"Alta",IF(AND(L120="",R120&gt;=0,R120&lt;='Catálogos y parámetros'!$B$3),"Vigilar","Normal"))))</f>
        <v/>
      </c>
      <c r="V120" s="20">
        <f>IF(K120="","",IF(K120&lt;'Catálogos y parámetros'!$B$2,"Vencida por fecha",IF(R120&lt;='Catálogos y parámetros'!$B$3,"Por vencer","Vigente")))</f>
        <v/>
      </c>
      <c r="W120" s="29">
        <f>IF(A120="","",IFERROR(IF(COUNTIF(Seguimiento!$B$2:$B$301,A120)=0,"",MAXIFS(Seguimiento!$C$2:$C$301,Seguimiento!$B$2:$B$301,A120)),""))</f>
        <v/>
      </c>
      <c r="X120" s="5">
        <f>IF(W120="","",'Catálogos y parámetros'!$B$2-W120)</f>
        <v/>
      </c>
    </row>
    <row r="121">
      <c r="A121" s="13" t="n"/>
      <c r="B121" s="13" t="n"/>
      <c r="C121" s="28" t="n"/>
      <c r="D121" s="13" t="n"/>
      <c r="E121" s="13" t="n"/>
      <c r="F121" s="15" t="n"/>
      <c r="G121" s="15" t="n"/>
      <c r="H121" s="16" t="n"/>
      <c r="I121" s="17" t="n"/>
      <c r="J121" s="17" t="n"/>
      <c r="K121" s="30">
        <f>IF(OR(C121="",H121=""),"",C121+H121)</f>
        <v/>
      </c>
      <c r="L121" s="28" t="n"/>
      <c r="M121" s="17" t="n"/>
      <c r="N121" s="15" t="n"/>
      <c r="O121" s="15" t="n"/>
      <c r="P121" s="28" t="n"/>
      <c r="Q121" s="28" t="n"/>
      <c r="R121" s="8">
        <f>IF(K121="","",K121-'Catálogos y parámetros'!$B$2)</f>
        <v/>
      </c>
      <c r="S121" s="22">
        <f>IF(OR(L121="",M121="",I121="",J121=""),"",J121+I121-M121)</f>
        <v/>
      </c>
      <c r="T121" s="23">
        <f>IF(L121="","Sin reporte",IF(OR(K121="",M121="",J121="",I121=""),"Revisar datos",IF(AND(L121&lt;=K121,M121&lt;=J121+I121),"Dentro de parámetros","Fuera de parámetros")))</f>
        <v/>
      </c>
      <c r="U121" s="6">
        <f>IF(A121="","",IF(AND(OR(N121="Reportada",N121="En revisión",N121="Autorizada"),P121&lt;&gt;"",P121&lt;'Catálogos y parámetros'!$B$2),"Crítica",IF(AND(OR(N121="Reportada",N121="En revisión",N121="Autorizada"),X121&gt;'Catálogos y parámetros'!$B$4),"Alta",IF(AND(L121="",R121&gt;=0,R121&lt;='Catálogos y parámetros'!$B$3),"Vigilar","Normal"))))</f>
        <v/>
      </c>
      <c r="V121" s="23">
        <f>IF(K121="","",IF(K121&lt;'Catálogos y parámetros'!$B$2,"Vencida por fecha",IF(R121&lt;='Catálogos y parámetros'!$B$3,"Por vencer","Vigente")))</f>
        <v/>
      </c>
      <c r="W121" s="30">
        <f>IF(A121="","",IFERROR(IF(COUNTIF(Seguimiento!$B$2:$B$301,A121)=0,"",MAXIFS(Seguimiento!$C$2:$C$301,Seguimiento!$B$2:$B$301,A121)),""))</f>
        <v/>
      </c>
      <c r="X121" s="8">
        <f>IF(W121="","",'Catálogos y parámetros'!$B$2-W121)</f>
        <v/>
      </c>
    </row>
    <row r="122">
      <c r="A122" s="13" t="n"/>
      <c r="B122" s="13" t="n"/>
      <c r="C122" s="28" t="n"/>
      <c r="D122" s="13" t="n"/>
      <c r="E122" s="13" t="n"/>
      <c r="F122" s="15" t="n"/>
      <c r="G122" s="15" t="n"/>
      <c r="H122" s="16" t="n"/>
      <c r="I122" s="17" t="n"/>
      <c r="J122" s="17" t="n"/>
      <c r="K122" s="29">
        <f>IF(OR(C122="",H122=""),"",C122+H122)</f>
        <v/>
      </c>
      <c r="L122" s="28" t="n"/>
      <c r="M122" s="17" t="n"/>
      <c r="N122" s="15" t="n"/>
      <c r="O122" s="15" t="n"/>
      <c r="P122" s="28" t="n"/>
      <c r="Q122" s="28" t="n"/>
      <c r="R122" s="5">
        <f>IF(K122="","",K122-'Catálogos y parámetros'!$B$2)</f>
        <v/>
      </c>
      <c r="S122" s="19">
        <f>IF(OR(L122="",M122="",I122="",J122=""),"",J122+I122-M122)</f>
        <v/>
      </c>
      <c r="T122" s="20">
        <f>IF(L122="","Sin reporte",IF(OR(K122="",M122="",J122="",I122=""),"Revisar datos",IF(AND(L122&lt;=K122,M122&lt;=J122+I122),"Dentro de parámetros","Fuera de parámetros")))</f>
        <v/>
      </c>
      <c r="U122" s="3">
        <f>IF(A122="","",IF(AND(OR(N122="Reportada",N122="En revisión",N122="Autorizada"),P122&lt;&gt;"",P122&lt;'Catálogos y parámetros'!$B$2),"Crítica",IF(AND(OR(N122="Reportada",N122="En revisión",N122="Autorizada"),X122&gt;'Catálogos y parámetros'!$B$4),"Alta",IF(AND(L122="",R122&gt;=0,R122&lt;='Catálogos y parámetros'!$B$3),"Vigilar","Normal"))))</f>
        <v/>
      </c>
      <c r="V122" s="20">
        <f>IF(K122="","",IF(K122&lt;'Catálogos y parámetros'!$B$2,"Vencida por fecha",IF(R122&lt;='Catálogos y parámetros'!$B$3,"Por vencer","Vigente")))</f>
        <v/>
      </c>
      <c r="W122" s="29">
        <f>IF(A122="","",IFERROR(IF(COUNTIF(Seguimiento!$B$2:$B$301,A122)=0,"",MAXIFS(Seguimiento!$C$2:$C$301,Seguimiento!$B$2:$B$301,A122)),""))</f>
        <v/>
      </c>
      <c r="X122" s="5">
        <f>IF(W122="","",'Catálogos y parámetros'!$B$2-W122)</f>
        <v/>
      </c>
    </row>
    <row r="123">
      <c r="A123" s="13" t="n"/>
      <c r="B123" s="13" t="n"/>
      <c r="C123" s="28" t="n"/>
      <c r="D123" s="13" t="n"/>
      <c r="E123" s="13" t="n"/>
      <c r="F123" s="15" t="n"/>
      <c r="G123" s="15" t="n"/>
      <c r="H123" s="16" t="n"/>
      <c r="I123" s="17" t="n"/>
      <c r="J123" s="17" t="n"/>
      <c r="K123" s="30">
        <f>IF(OR(C123="",H123=""),"",C123+H123)</f>
        <v/>
      </c>
      <c r="L123" s="28" t="n"/>
      <c r="M123" s="17" t="n"/>
      <c r="N123" s="15" t="n"/>
      <c r="O123" s="15" t="n"/>
      <c r="P123" s="28" t="n"/>
      <c r="Q123" s="28" t="n"/>
      <c r="R123" s="8">
        <f>IF(K123="","",K123-'Catálogos y parámetros'!$B$2)</f>
        <v/>
      </c>
      <c r="S123" s="22">
        <f>IF(OR(L123="",M123="",I123="",J123=""),"",J123+I123-M123)</f>
        <v/>
      </c>
      <c r="T123" s="23">
        <f>IF(L123="","Sin reporte",IF(OR(K123="",M123="",J123="",I123=""),"Revisar datos",IF(AND(L123&lt;=K123,M123&lt;=J123+I123),"Dentro de parámetros","Fuera de parámetros")))</f>
        <v/>
      </c>
      <c r="U123" s="6">
        <f>IF(A123="","",IF(AND(OR(N123="Reportada",N123="En revisión",N123="Autorizada"),P123&lt;&gt;"",P123&lt;'Catálogos y parámetros'!$B$2),"Crítica",IF(AND(OR(N123="Reportada",N123="En revisión",N123="Autorizada"),X123&gt;'Catálogos y parámetros'!$B$4),"Alta",IF(AND(L123="",R123&gt;=0,R123&lt;='Catálogos y parámetros'!$B$3),"Vigilar","Normal"))))</f>
        <v/>
      </c>
      <c r="V123" s="23">
        <f>IF(K123="","",IF(K123&lt;'Catálogos y parámetros'!$B$2,"Vencida por fecha",IF(R123&lt;='Catálogos y parámetros'!$B$3,"Por vencer","Vigente")))</f>
        <v/>
      </c>
      <c r="W123" s="30">
        <f>IF(A123="","",IFERROR(IF(COUNTIF(Seguimiento!$B$2:$B$301,A123)=0,"",MAXIFS(Seguimiento!$C$2:$C$301,Seguimiento!$B$2:$B$301,A123)),""))</f>
        <v/>
      </c>
      <c r="X123" s="8">
        <f>IF(W123="","",'Catálogos y parámetros'!$B$2-W123)</f>
        <v/>
      </c>
    </row>
    <row r="124">
      <c r="A124" s="13" t="n"/>
      <c r="B124" s="13" t="n"/>
      <c r="C124" s="28" t="n"/>
      <c r="D124" s="13" t="n"/>
      <c r="E124" s="13" t="n"/>
      <c r="F124" s="15" t="n"/>
      <c r="G124" s="15" t="n"/>
      <c r="H124" s="16" t="n"/>
      <c r="I124" s="17" t="n"/>
      <c r="J124" s="17" t="n"/>
      <c r="K124" s="29">
        <f>IF(OR(C124="",H124=""),"",C124+H124)</f>
        <v/>
      </c>
      <c r="L124" s="28" t="n"/>
      <c r="M124" s="17" t="n"/>
      <c r="N124" s="15" t="n"/>
      <c r="O124" s="15" t="n"/>
      <c r="P124" s="28" t="n"/>
      <c r="Q124" s="28" t="n"/>
      <c r="R124" s="5">
        <f>IF(K124="","",K124-'Catálogos y parámetros'!$B$2)</f>
        <v/>
      </c>
      <c r="S124" s="19">
        <f>IF(OR(L124="",M124="",I124="",J124=""),"",J124+I124-M124)</f>
        <v/>
      </c>
      <c r="T124" s="20">
        <f>IF(L124="","Sin reporte",IF(OR(K124="",M124="",J124="",I124=""),"Revisar datos",IF(AND(L124&lt;=K124,M124&lt;=J124+I124),"Dentro de parámetros","Fuera de parámetros")))</f>
        <v/>
      </c>
      <c r="U124" s="3">
        <f>IF(A124="","",IF(AND(OR(N124="Reportada",N124="En revisión",N124="Autorizada"),P124&lt;&gt;"",P124&lt;'Catálogos y parámetros'!$B$2),"Crítica",IF(AND(OR(N124="Reportada",N124="En revisión",N124="Autorizada"),X124&gt;'Catálogos y parámetros'!$B$4),"Alta",IF(AND(L124="",R124&gt;=0,R124&lt;='Catálogos y parámetros'!$B$3),"Vigilar","Normal"))))</f>
        <v/>
      </c>
      <c r="V124" s="20">
        <f>IF(K124="","",IF(K124&lt;'Catálogos y parámetros'!$B$2,"Vencida por fecha",IF(R124&lt;='Catálogos y parámetros'!$B$3,"Por vencer","Vigente")))</f>
        <v/>
      </c>
      <c r="W124" s="29">
        <f>IF(A124="","",IFERROR(IF(COUNTIF(Seguimiento!$B$2:$B$301,A124)=0,"",MAXIFS(Seguimiento!$C$2:$C$301,Seguimiento!$B$2:$B$301,A124)),""))</f>
        <v/>
      </c>
      <c r="X124" s="5">
        <f>IF(W124="","",'Catálogos y parámetros'!$B$2-W124)</f>
        <v/>
      </c>
    </row>
    <row r="125">
      <c r="A125" s="13" t="n"/>
      <c r="B125" s="13" t="n"/>
      <c r="C125" s="28" t="n"/>
      <c r="D125" s="13" t="n"/>
      <c r="E125" s="13" t="n"/>
      <c r="F125" s="15" t="n"/>
      <c r="G125" s="15" t="n"/>
      <c r="H125" s="16" t="n"/>
      <c r="I125" s="17" t="n"/>
      <c r="J125" s="17" t="n"/>
      <c r="K125" s="30">
        <f>IF(OR(C125="",H125=""),"",C125+H125)</f>
        <v/>
      </c>
      <c r="L125" s="28" t="n"/>
      <c r="M125" s="17" t="n"/>
      <c r="N125" s="15" t="n"/>
      <c r="O125" s="15" t="n"/>
      <c r="P125" s="28" t="n"/>
      <c r="Q125" s="28" t="n"/>
      <c r="R125" s="8">
        <f>IF(K125="","",K125-'Catálogos y parámetros'!$B$2)</f>
        <v/>
      </c>
      <c r="S125" s="22">
        <f>IF(OR(L125="",M125="",I125="",J125=""),"",J125+I125-M125)</f>
        <v/>
      </c>
      <c r="T125" s="23">
        <f>IF(L125="","Sin reporte",IF(OR(K125="",M125="",J125="",I125=""),"Revisar datos",IF(AND(L125&lt;=K125,M125&lt;=J125+I125),"Dentro de parámetros","Fuera de parámetros")))</f>
        <v/>
      </c>
      <c r="U125" s="6">
        <f>IF(A125="","",IF(AND(OR(N125="Reportada",N125="En revisión",N125="Autorizada"),P125&lt;&gt;"",P125&lt;'Catálogos y parámetros'!$B$2),"Crítica",IF(AND(OR(N125="Reportada",N125="En revisión",N125="Autorizada"),X125&gt;'Catálogos y parámetros'!$B$4),"Alta",IF(AND(L125="",R125&gt;=0,R125&lt;='Catálogos y parámetros'!$B$3),"Vigilar","Normal"))))</f>
        <v/>
      </c>
      <c r="V125" s="23">
        <f>IF(K125="","",IF(K125&lt;'Catálogos y parámetros'!$B$2,"Vencida por fecha",IF(R125&lt;='Catálogos y parámetros'!$B$3,"Por vencer","Vigente")))</f>
        <v/>
      </c>
      <c r="W125" s="30">
        <f>IF(A125="","",IFERROR(IF(COUNTIF(Seguimiento!$B$2:$B$301,A125)=0,"",MAXIFS(Seguimiento!$C$2:$C$301,Seguimiento!$B$2:$B$301,A125)),""))</f>
        <v/>
      </c>
      <c r="X125" s="8">
        <f>IF(W125="","",'Catálogos y parámetros'!$B$2-W125)</f>
        <v/>
      </c>
    </row>
    <row r="126">
      <c r="A126" s="13" t="n"/>
      <c r="B126" s="13" t="n"/>
      <c r="C126" s="28" t="n"/>
      <c r="D126" s="13" t="n"/>
      <c r="E126" s="13" t="n"/>
      <c r="F126" s="15" t="n"/>
      <c r="G126" s="15" t="n"/>
      <c r="H126" s="16" t="n"/>
      <c r="I126" s="17" t="n"/>
      <c r="J126" s="17" t="n"/>
      <c r="K126" s="29">
        <f>IF(OR(C126="",H126=""),"",C126+H126)</f>
        <v/>
      </c>
      <c r="L126" s="28" t="n"/>
      <c r="M126" s="17" t="n"/>
      <c r="N126" s="15" t="n"/>
      <c r="O126" s="15" t="n"/>
      <c r="P126" s="28" t="n"/>
      <c r="Q126" s="28" t="n"/>
      <c r="R126" s="5">
        <f>IF(K126="","",K126-'Catálogos y parámetros'!$B$2)</f>
        <v/>
      </c>
      <c r="S126" s="19">
        <f>IF(OR(L126="",M126="",I126="",J126=""),"",J126+I126-M126)</f>
        <v/>
      </c>
      <c r="T126" s="20">
        <f>IF(L126="","Sin reporte",IF(OR(K126="",M126="",J126="",I126=""),"Revisar datos",IF(AND(L126&lt;=K126,M126&lt;=J126+I126),"Dentro de parámetros","Fuera de parámetros")))</f>
        <v/>
      </c>
      <c r="U126" s="3">
        <f>IF(A126="","",IF(AND(OR(N126="Reportada",N126="En revisión",N126="Autorizada"),P126&lt;&gt;"",P126&lt;'Catálogos y parámetros'!$B$2),"Crítica",IF(AND(OR(N126="Reportada",N126="En revisión",N126="Autorizada"),X126&gt;'Catálogos y parámetros'!$B$4),"Alta",IF(AND(L126="",R126&gt;=0,R126&lt;='Catálogos y parámetros'!$B$3),"Vigilar","Normal"))))</f>
        <v/>
      </c>
      <c r="V126" s="20">
        <f>IF(K126="","",IF(K126&lt;'Catálogos y parámetros'!$B$2,"Vencida por fecha",IF(R126&lt;='Catálogos y parámetros'!$B$3,"Por vencer","Vigente")))</f>
        <v/>
      </c>
      <c r="W126" s="29">
        <f>IF(A126="","",IFERROR(IF(COUNTIF(Seguimiento!$B$2:$B$301,A126)=0,"",MAXIFS(Seguimiento!$C$2:$C$301,Seguimiento!$B$2:$B$301,A126)),""))</f>
        <v/>
      </c>
      <c r="X126" s="5">
        <f>IF(W126="","",'Catálogos y parámetros'!$B$2-W126)</f>
        <v/>
      </c>
    </row>
    <row r="127">
      <c r="A127" s="13" t="n"/>
      <c r="B127" s="13" t="n"/>
      <c r="C127" s="28" t="n"/>
      <c r="D127" s="13" t="n"/>
      <c r="E127" s="13" t="n"/>
      <c r="F127" s="15" t="n"/>
      <c r="G127" s="15" t="n"/>
      <c r="H127" s="16" t="n"/>
      <c r="I127" s="17" t="n"/>
      <c r="J127" s="17" t="n"/>
      <c r="K127" s="30">
        <f>IF(OR(C127="",H127=""),"",C127+H127)</f>
        <v/>
      </c>
      <c r="L127" s="28" t="n"/>
      <c r="M127" s="17" t="n"/>
      <c r="N127" s="15" t="n"/>
      <c r="O127" s="15" t="n"/>
      <c r="P127" s="28" t="n"/>
      <c r="Q127" s="28" t="n"/>
      <c r="R127" s="8">
        <f>IF(K127="","",K127-'Catálogos y parámetros'!$B$2)</f>
        <v/>
      </c>
      <c r="S127" s="22">
        <f>IF(OR(L127="",M127="",I127="",J127=""),"",J127+I127-M127)</f>
        <v/>
      </c>
      <c r="T127" s="23">
        <f>IF(L127="","Sin reporte",IF(OR(K127="",M127="",J127="",I127=""),"Revisar datos",IF(AND(L127&lt;=K127,M127&lt;=J127+I127),"Dentro de parámetros","Fuera de parámetros")))</f>
        <v/>
      </c>
      <c r="U127" s="6">
        <f>IF(A127="","",IF(AND(OR(N127="Reportada",N127="En revisión",N127="Autorizada"),P127&lt;&gt;"",P127&lt;'Catálogos y parámetros'!$B$2),"Crítica",IF(AND(OR(N127="Reportada",N127="En revisión",N127="Autorizada"),X127&gt;'Catálogos y parámetros'!$B$4),"Alta",IF(AND(L127="",R127&gt;=0,R127&lt;='Catálogos y parámetros'!$B$3),"Vigilar","Normal"))))</f>
        <v/>
      </c>
      <c r="V127" s="23">
        <f>IF(K127="","",IF(K127&lt;'Catálogos y parámetros'!$B$2,"Vencida por fecha",IF(R127&lt;='Catálogos y parámetros'!$B$3,"Por vencer","Vigente")))</f>
        <v/>
      </c>
      <c r="W127" s="30">
        <f>IF(A127="","",IFERROR(IF(COUNTIF(Seguimiento!$B$2:$B$301,A127)=0,"",MAXIFS(Seguimiento!$C$2:$C$301,Seguimiento!$B$2:$B$301,A127)),""))</f>
        <v/>
      </c>
      <c r="X127" s="8">
        <f>IF(W127="","",'Catálogos y parámetros'!$B$2-W127)</f>
        <v/>
      </c>
    </row>
    <row r="128">
      <c r="A128" s="13" t="n"/>
      <c r="B128" s="13" t="n"/>
      <c r="C128" s="28" t="n"/>
      <c r="D128" s="13" t="n"/>
      <c r="E128" s="13" t="n"/>
      <c r="F128" s="15" t="n"/>
      <c r="G128" s="15" t="n"/>
      <c r="H128" s="16" t="n"/>
      <c r="I128" s="17" t="n"/>
      <c r="J128" s="17" t="n"/>
      <c r="K128" s="29">
        <f>IF(OR(C128="",H128=""),"",C128+H128)</f>
        <v/>
      </c>
      <c r="L128" s="28" t="n"/>
      <c r="M128" s="17" t="n"/>
      <c r="N128" s="15" t="n"/>
      <c r="O128" s="15" t="n"/>
      <c r="P128" s="28" t="n"/>
      <c r="Q128" s="28" t="n"/>
      <c r="R128" s="5">
        <f>IF(K128="","",K128-'Catálogos y parámetros'!$B$2)</f>
        <v/>
      </c>
      <c r="S128" s="19">
        <f>IF(OR(L128="",M128="",I128="",J128=""),"",J128+I128-M128)</f>
        <v/>
      </c>
      <c r="T128" s="20">
        <f>IF(L128="","Sin reporte",IF(OR(K128="",M128="",J128="",I128=""),"Revisar datos",IF(AND(L128&lt;=K128,M128&lt;=J128+I128),"Dentro de parámetros","Fuera de parámetros")))</f>
        <v/>
      </c>
      <c r="U128" s="3">
        <f>IF(A128="","",IF(AND(OR(N128="Reportada",N128="En revisión",N128="Autorizada"),P128&lt;&gt;"",P128&lt;'Catálogos y parámetros'!$B$2),"Crítica",IF(AND(OR(N128="Reportada",N128="En revisión",N128="Autorizada"),X128&gt;'Catálogos y parámetros'!$B$4),"Alta",IF(AND(L128="",R128&gt;=0,R128&lt;='Catálogos y parámetros'!$B$3),"Vigilar","Normal"))))</f>
        <v/>
      </c>
      <c r="V128" s="20">
        <f>IF(K128="","",IF(K128&lt;'Catálogos y parámetros'!$B$2,"Vencida por fecha",IF(R128&lt;='Catálogos y parámetros'!$B$3,"Por vencer","Vigente")))</f>
        <v/>
      </c>
      <c r="W128" s="29">
        <f>IF(A128="","",IFERROR(IF(COUNTIF(Seguimiento!$B$2:$B$301,A128)=0,"",MAXIFS(Seguimiento!$C$2:$C$301,Seguimiento!$B$2:$B$301,A128)),""))</f>
        <v/>
      </c>
      <c r="X128" s="5">
        <f>IF(W128="","",'Catálogos y parámetros'!$B$2-W128)</f>
        <v/>
      </c>
    </row>
    <row r="129">
      <c r="A129" s="13" t="n"/>
      <c r="B129" s="13" t="n"/>
      <c r="C129" s="28" t="n"/>
      <c r="D129" s="13" t="n"/>
      <c r="E129" s="13" t="n"/>
      <c r="F129" s="15" t="n"/>
      <c r="G129" s="15" t="n"/>
      <c r="H129" s="16" t="n"/>
      <c r="I129" s="17" t="n"/>
      <c r="J129" s="17" t="n"/>
      <c r="K129" s="30">
        <f>IF(OR(C129="",H129=""),"",C129+H129)</f>
        <v/>
      </c>
      <c r="L129" s="28" t="n"/>
      <c r="M129" s="17" t="n"/>
      <c r="N129" s="15" t="n"/>
      <c r="O129" s="15" t="n"/>
      <c r="P129" s="28" t="n"/>
      <c r="Q129" s="28" t="n"/>
      <c r="R129" s="8">
        <f>IF(K129="","",K129-'Catálogos y parámetros'!$B$2)</f>
        <v/>
      </c>
      <c r="S129" s="22">
        <f>IF(OR(L129="",M129="",I129="",J129=""),"",J129+I129-M129)</f>
        <v/>
      </c>
      <c r="T129" s="23">
        <f>IF(L129="","Sin reporte",IF(OR(K129="",M129="",J129="",I129=""),"Revisar datos",IF(AND(L129&lt;=K129,M129&lt;=J129+I129),"Dentro de parámetros","Fuera de parámetros")))</f>
        <v/>
      </c>
      <c r="U129" s="6">
        <f>IF(A129="","",IF(AND(OR(N129="Reportada",N129="En revisión",N129="Autorizada"),P129&lt;&gt;"",P129&lt;'Catálogos y parámetros'!$B$2),"Crítica",IF(AND(OR(N129="Reportada",N129="En revisión",N129="Autorizada"),X129&gt;'Catálogos y parámetros'!$B$4),"Alta",IF(AND(L129="",R129&gt;=0,R129&lt;='Catálogos y parámetros'!$B$3),"Vigilar","Normal"))))</f>
        <v/>
      </c>
      <c r="V129" s="23">
        <f>IF(K129="","",IF(K129&lt;'Catálogos y parámetros'!$B$2,"Vencida por fecha",IF(R129&lt;='Catálogos y parámetros'!$B$3,"Por vencer","Vigente")))</f>
        <v/>
      </c>
      <c r="W129" s="30">
        <f>IF(A129="","",IFERROR(IF(COUNTIF(Seguimiento!$B$2:$B$301,A129)=0,"",MAXIFS(Seguimiento!$C$2:$C$301,Seguimiento!$B$2:$B$301,A129)),""))</f>
        <v/>
      </c>
      <c r="X129" s="8">
        <f>IF(W129="","",'Catálogos y parámetros'!$B$2-W129)</f>
        <v/>
      </c>
    </row>
    <row r="130">
      <c r="A130" s="13" t="n"/>
      <c r="B130" s="13" t="n"/>
      <c r="C130" s="28" t="n"/>
      <c r="D130" s="13" t="n"/>
      <c r="E130" s="13" t="n"/>
      <c r="F130" s="15" t="n"/>
      <c r="G130" s="15" t="n"/>
      <c r="H130" s="16" t="n"/>
      <c r="I130" s="17" t="n"/>
      <c r="J130" s="17" t="n"/>
      <c r="K130" s="29">
        <f>IF(OR(C130="",H130=""),"",C130+H130)</f>
        <v/>
      </c>
      <c r="L130" s="28" t="n"/>
      <c r="M130" s="17" t="n"/>
      <c r="N130" s="15" t="n"/>
      <c r="O130" s="15" t="n"/>
      <c r="P130" s="28" t="n"/>
      <c r="Q130" s="28" t="n"/>
      <c r="R130" s="5">
        <f>IF(K130="","",K130-'Catálogos y parámetros'!$B$2)</f>
        <v/>
      </c>
      <c r="S130" s="19">
        <f>IF(OR(L130="",M130="",I130="",J130=""),"",J130+I130-M130)</f>
        <v/>
      </c>
      <c r="T130" s="20">
        <f>IF(L130="","Sin reporte",IF(OR(K130="",M130="",J130="",I130=""),"Revisar datos",IF(AND(L130&lt;=K130,M130&lt;=J130+I130),"Dentro de parámetros","Fuera de parámetros")))</f>
        <v/>
      </c>
      <c r="U130" s="3">
        <f>IF(A130="","",IF(AND(OR(N130="Reportada",N130="En revisión",N130="Autorizada"),P130&lt;&gt;"",P130&lt;'Catálogos y parámetros'!$B$2),"Crítica",IF(AND(OR(N130="Reportada",N130="En revisión",N130="Autorizada"),X130&gt;'Catálogos y parámetros'!$B$4),"Alta",IF(AND(L130="",R130&gt;=0,R130&lt;='Catálogos y parámetros'!$B$3),"Vigilar","Normal"))))</f>
        <v/>
      </c>
      <c r="V130" s="20">
        <f>IF(K130="","",IF(K130&lt;'Catálogos y parámetros'!$B$2,"Vencida por fecha",IF(R130&lt;='Catálogos y parámetros'!$B$3,"Por vencer","Vigente")))</f>
        <v/>
      </c>
      <c r="W130" s="29">
        <f>IF(A130="","",IFERROR(IF(COUNTIF(Seguimiento!$B$2:$B$301,A130)=0,"",MAXIFS(Seguimiento!$C$2:$C$301,Seguimiento!$B$2:$B$301,A130)),""))</f>
        <v/>
      </c>
      <c r="X130" s="5">
        <f>IF(W130="","",'Catálogos y parámetros'!$B$2-W130)</f>
        <v/>
      </c>
    </row>
    <row r="131">
      <c r="A131" s="13" t="n"/>
      <c r="B131" s="13" t="n"/>
      <c r="C131" s="28" t="n"/>
      <c r="D131" s="13" t="n"/>
      <c r="E131" s="13" t="n"/>
      <c r="F131" s="15" t="n"/>
      <c r="G131" s="15" t="n"/>
      <c r="H131" s="16" t="n"/>
      <c r="I131" s="17" t="n"/>
      <c r="J131" s="17" t="n"/>
      <c r="K131" s="30">
        <f>IF(OR(C131="",H131=""),"",C131+H131)</f>
        <v/>
      </c>
      <c r="L131" s="28" t="n"/>
      <c r="M131" s="17" t="n"/>
      <c r="N131" s="15" t="n"/>
      <c r="O131" s="15" t="n"/>
      <c r="P131" s="28" t="n"/>
      <c r="Q131" s="28" t="n"/>
      <c r="R131" s="8">
        <f>IF(K131="","",K131-'Catálogos y parámetros'!$B$2)</f>
        <v/>
      </c>
      <c r="S131" s="22">
        <f>IF(OR(L131="",M131="",I131="",J131=""),"",J131+I131-M131)</f>
        <v/>
      </c>
      <c r="T131" s="23">
        <f>IF(L131="","Sin reporte",IF(OR(K131="",M131="",J131="",I131=""),"Revisar datos",IF(AND(L131&lt;=K131,M131&lt;=J131+I131),"Dentro de parámetros","Fuera de parámetros")))</f>
        <v/>
      </c>
      <c r="U131" s="6">
        <f>IF(A131="","",IF(AND(OR(N131="Reportada",N131="En revisión",N131="Autorizada"),P131&lt;&gt;"",P131&lt;'Catálogos y parámetros'!$B$2),"Crítica",IF(AND(OR(N131="Reportada",N131="En revisión",N131="Autorizada"),X131&gt;'Catálogos y parámetros'!$B$4),"Alta",IF(AND(L131="",R131&gt;=0,R131&lt;='Catálogos y parámetros'!$B$3),"Vigilar","Normal"))))</f>
        <v/>
      </c>
      <c r="V131" s="23">
        <f>IF(K131="","",IF(K131&lt;'Catálogos y parámetros'!$B$2,"Vencida por fecha",IF(R131&lt;='Catálogos y parámetros'!$B$3,"Por vencer","Vigente")))</f>
        <v/>
      </c>
      <c r="W131" s="30">
        <f>IF(A131="","",IFERROR(IF(COUNTIF(Seguimiento!$B$2:$B$301,A131)=0,"",MAXIFS(Seguimiento!$C$2:$C$301,Seguimiento!$B$2:$B$301,A131)),""))</f>
        <v/>
      </c>
      <c r="X131" s="8">
        <f>IF(W131="","",'Catálogos y parámetros'!$B$2-W131)</f>
        <v/>
      </c>
    </row>
    <row r="132">
      <c r="A132" s="13" t="n"/>
      <c r="B132" s="13" t="n"/>
      <c r="C132" s="28" t="n"/>
      <c r="D132" s="13" t="n"/>
      <c r="E132" s="13" t="n"/>
      <c r="F132" s="15" t="n"/>
      <c r="G132" s="15" t="n"/>
      <c r="H132" s="16" t="n"/>
      <c r="I132" s="17" t="n"/>
      <c r="J132" s="17" t="n"/>
      <c r="K132" s="29">
        <f>IF(OR(C132="",H132=""),"",C132+H132)</f>
        <v/>
      </c>
      <c r="L132" s="28" t="n"/>
      <c r="M132" s="17" t="n"/>
      <c r="N132" s="15" t="n"/>
      <c r="O132" s="15" t="n"/>
      <c r="P132" s="28" t="n"/>
      <c r="Q132" s="28" t="n"/>
      <c r="R132" s="5">
        <f>IF(K132="","",K132-'Catálogos y parámetros'!$B$2)</f>
        <v/>
      </c>
      <c r="S132" s="19">
        <f>IF(OR(L132="",M132="",I132="",J132=""),"",J132+I132-M132)</f>
        <v/>
      </c>
      <c r="T132" s="20">
        <f>IF(L132="","Sin reporte",IF(OR(K132="",M132="",J132="",I132=""),"Revisar datos",IF(AND(L132&lt;=K132,M132&lt;=J132+I132),"Dentro de parámetros","Fuera de parámetros")))</f>
        <v/>
      </c>
      <c r="U132" s="3">
        <f>IF(A132="","",IF(AND(OR(N132="Reportada",N132="En revisión",N132="Autorizada"),P132&lt;&gt;"",P132&lt;'Catálogos y parámetros'!$B$2),"Crítica",IF(AND(OR(N132="Reportada",N132="En revisión",N132="Autorizada"),X132&gt;'Catálogos y parámetros'!$B$4),"Alta",IF(AND(L132="",R132&gt;=0,R132&lt;='Catálogos y parámetros'!$B$3),"Vigilar","Normal"))))</f>
        <v/>
      </c>
      <c r="V132" s="20">
        <f>IF(K132="","",IF(K132&lt;'Catálogos y parámetros'!$B$2,"Vencida por fecha",IF(R132&lt;='Catálogos y parámetros'!$B$3,"Por vencer","Vigente")))</f>
        <v/>
      </c>
      <c r="W132" s="29">
        <f>IF(A132="","",IFERROR(IF(COUNTIF(Seguimiento!$B$2:$B$301,A132)=0,"",MAXIFS(Seguimiento!$C$2:$C$301,Seguimiento!$B$2:$B$301,A132)),""))</f>
        <v/>
      </c>
      <c r="X132" s="5">
        <f>IF(W132="","",'Catálogos y parámetros'!$B$2-W132)</f>
        <v/>
      </c>
    </row>
    <row r="133">
      <c r="A133" s="13" t="n"/>
      <c r="B133" s="13" t="n"/>
      <c r="C133" s="28" t="n"/>
      <c r="D133" s="13" t="n"/>
      <c r="E133" s="13" t="n"/>
      <c r="F133" s="15" t="n"/>
      <c r="G133" s="15" t="n"/>
      <c r="H133" s="16" t="n"/>
      <c r="I133" s="17" t="n"/>
      <c r="J133" s="17" t="n"/>
      <c r="K133" s="30">
        <f>IF(OR(C133="",H133=""),"",C133+H133)</f>
        <v/>
      </c>
      <c r="L133" s="28" t="n"/>
      <c r="M133" s="17" t="n"/>
      <c r="N133" s="15" t="n"/>
      <c r="O133" s="15" t="n"/>
      <c r="P133" s="28" t="n"/>
      <c r="Q133" s="28" t="n"/>
      <c r="R133" s="8">
        <f>IF(K133="","",K133-'Catálogos y parámetros'!$B$2)</f>
        <v/>
      </c>
      <c r="S133" s="22">
        <f>IF(OR(L133="",M133="",I133="",J133=""),"",J133+I133-M133)</f>
        <v/>
      </c>
      <c r="T133" s="23">
        <f>IF(L133="","Sin reporte",IF(OR(K133="",M133="",J133="",I133=""),"Revisar datos",IF(AND(L133&lt;=K133,M133&lt;=J133+I133),"Dentro de parámetros","Fuera de parámetros")))</f>
        <v/>
      </c>
      <c r="U133" s="6">
        <f>IF(A133="","",IF(AND(OR(N133="Reportada",N133="En revisión",N133="Autorizada"),P133&lt;&gt;"",P133&lt;'Catálogos y parámetros'!$B$2),"Crítica",IF(AND(OR(N133="Reportada",N133="En revisión",N133="Autorizada"),X133&gt;'Catálogos y parámetros'!$B$4),"Alta",IF(AND(L133="",R133&gt;=0,R133&lt;='Catálogos y parámetros'!$B$3),"Vigilar","Normal"))))</f>
        <v/>
      </c>
      <c r="V133" s="23">
        <f>IF(K133="","",IF(K133&lt;'Catálogos y parámetros'!$B$2,"Vencida por fecha",IF(R133&lt;='Catálogos y parámetros'!$B$3,"Por vencer","Vigente")))</f>
        <v/>
      </c>
      <c r="W133" s="30">
        <f>IF(A133="","",IFERROR(IF(COUNTIF(Seguimiento!$B$2:$B$301,A133)=0,"",MAXIFS(Seguimiento!$C$2:$C$301,Seguimiento!$B$2:$B$301,A133)),""))</f>
        <v/>
      </c>
      <c r="X133" s="8">
        <f>IF(W133="","",'Catálogos y parámetros'!$B$2-W133)</f>
        <v/>
      </c>
    </row>
    <row r="134">
      <c r="A134" s="13" t="n"/>
      <c r="B134" s="13" t="n"/>
      <c r="C134" s="28" t="n"/>
      <c r="D134" s="13" t="n"/>
      <c r="E134" s="13" t="n"/>
      <c r="F134" s="15" t="n"/>
      <c r="G134" s="15" t="n"/>
      <c r="H134" s="16" t="n"/>
      <c r="I134" s="17" t="n"/>
      <c r="J134" s="17" t="n"/>
      <c r="K134" s="29">
        <f>IF(OR(C134="",H134=""),"",C134+H134)</f>
        <v/>
      </c>
      <c r="L134" s="28" t="n"/>
      <c r="M134" s="17" t="n"/>
      <c r="N134" s="15" t="n"/>
      <c r="O134" s="15" t="n"/>
      <c r="P134" s="28" t="n"/>
      <c r="Q134" s="28" t="n"/>
      <c r="R134" s="5">
        <f>IF(K134="","",K134-'Catálogos y parámetros'!$B$2)</f>
        <v/>
      </c>
      <c r="S134" s="19">
        <f>IF(OR(L134="",M134="",I134="",J134=""),"",J134+I134-M134)</f>
        <v/>
      </c>
      <c r="T134" s="20">
        <f>IF(L134="","Sin reporte",IF(OR(K134="",M134="",J134="",I134=""),"Revisar datos",IF(AND(L134&lt;=K134,M134&lt;=J134+I134),"Dentro de parámetros","Fuera de parámetros")))</f>
        <v/>
      </c>
      <c r="U134" s="3">
        <f>IF(A134="","",IF(AND(OR(N134="Reportada",N134="En revisión",N134="Autorizada"),P134&lt;&gt;"",P134&lt;'Catálogos y parámetros'!$B$2),"Crítica",IF(AND(OR(N134="Reportada",N134="En revisión",N134="Autorizada"),X134&gt;'Catálogos y parámetros'!$B$4),"Alta",IF(AND(L134="",R134&gt;=0,R134&lt;='Catálogos y parámetros'!$B$3),"Vigilar","Normal"))))</f>
        <v/>
      </c>
      <c r="V134" s="20">
        <f>IF(K134="","",IF(K134&lt;'Catálogos y parámetros'!$B$2,"Vencida por fecha",IF(R134&lt;='Catálogos y parámetros'!$B$3,"Por vencer","Vigente")))</f>
        <v/>
      </c>
      <c r="W134" s="29">
        <f>IF(A134="","",IFERROR(IF(COUNTIF(Seguimiento!$B$2:$B$301,A134)=0,"",MAXIFS(Seguimiento!$C$2:$C$301,Seguimiento!$B$2:$B$301,A134)),""))</f>
        <v/>
      </c>
      <c r="X134" s="5">
        <f>IF(W134="","",'Catálogos y parámetros'!$B$2-W134)</f>
        <v/>
      </c>
    </row>
    <row r="135">
      <c r="A135" s="13" t="n"/>
      <c r="B135" s="13" t="n"/>
      <c r="C135" s="28" t="n"/>
      <c r="D135" s="13" t="n"/>
      <c r="E135" s="13" t="n"/>
      <c r="F135" s="15" t="n"/>
      <c r="G135" s="15" t="n"/>
      <c r="H135" s="16" t="n"/>
      <c r="I135" s="17" t="n"/>
      <c r="J135" s="17" t="n"/>
      <c r="K135" s="30">
        <f>IF(OR(C135="",H135=""),"",C135+H135)</f>
        <v/>
      </c>
      <c r="L135" s="28" t="n"/>
      <c r="M135" s="17" t="n"/>
      <c r="N135" s="15" t="n"/>
      <c r="O135" s="15" t="n"/>
      <c r="P135" s="28" t="n"/>
      <c r="Q135" s="28" t="n"/>
      <c r="R135" s="8">
        <f>IF(K135="","",K135-'Catálogos y parámetros'!$B$2)</f>
        <v/>
      </c>
      <c r="S135" s="22">
        <f>IF(OR(L135="",M135="",I135="",J135=""),"",J135+I135-M135)</f>
        <v/>
      </c>
      <c r="T135" s="23">
        <f>IF(L135="","Sin reporte",IF(OR(K135="",M135="",J135="",I135=""),"Revisar datos",IF(AND(L135&lt;=K135,M135&lt;=J135+I135),"Dentro de parámetros","Fuera de parámetros")))</f>
        <v/>
      </c>
      <c r="U135" s="6">
        <f>IF(A135="","",IF(AND(OR(N135="Reportada",N135="En revisión",N135="Autorizada"),P135&lt;&gt;"",P135&lt;'Catálogos y parámetros'!$B$2),"Crítica",IF(AND(OR(N135="Reportada",N135="En revisión",N135="Autorizada"),X135&gt;'Catálogos y parámetros'!$B$4),"Alta",IF(AND(L135="",R135&gt;=0,R135&lt;='Catálogos y parámetros'!$B$3),"Vigilar","Normal"))))</f>
        <v/>
      </c>
      <c r="V135" s="23">
        <f>IF(K135="","",IF(K135&lt;'Catálogos y parámetros'!$B$2,"Vencida por fecha",IF(R135&lt;='Catálogos y parámetros'!$B$3,"Por vencer","Vigente")))</f>
        <v/>
      </c>
      <c r="W135" s="30">
        <f>IF(A135="","",IFERROR(IF(COUNTIF(Seguimiento!$B$2:$B$301,A135)=0,"",MAXIFS(Seguimiento!$C$2:$C$301,Seguimiento!$B$2:$B$301,A135)),""))</f>
        <v/>
      </c>
      <c r="X135" s="8">
        <f>IF(W135="","",'Catálogos y parámetros'!$B$2-W135)</f>
        <v/>
      </c>
    </row>
    <row r="136">
      <c r="A136" s="13" t="n"/>
      <c r="B136" s="13" t="n"/>
      <c r="C136" s="28" t="n"/>
      <c r="D136" s="13" t="n"/>
      <c r="E136" s="13" t="n"/>
      <c r="F136" s="15" t="n"/>
      <c r="G136" s="15" t="n"/>
      <c r="H136" s="16" t="n"/>
      <c r="I136" s="17" t="n"/>
      <c r="J136" s="17" t="n"/>
      <c r="K136" s="29">
        <f>IF(OR(C136="",H136=""),"",C136+H136)</f>
        <v/>
      </c>
      <c r="L136" s="28" t="n"/>
      <c r="M136" s="17" t="n"/>
      <c r="N136" s="15" t="n"/>
      <c r="O136" s="15" t="n"/>
      <c r="P136" s="28" t="n"/>
      <c r="Q136" s="28" t="n"/>
      <c r="R136" s="5">
        <f>IF(K136="","",K136-'Catálogos y parámetros'!$B$2)</f>
        <v/>
      </c>
      <c r="S136" s="19">
        <f>IF(OR(L136="",M136="",I136="",J136=""),"",J136+I136-M136)</f>
        <v/>
      </c>
      <c r="T136" s="20">
        <f>IF(L136="","Sin reporte",IF(OR(K136="",M136="",J136="",I136=""),"Revisar datos",IF(AND(L136&lt;=K136,M136&lt;=J136+I136),"Dentro de parámetros","Fuera de parámetros")))</f>
        <v/>
      </c>
      <c r="U136" s="3">
        <f>IF(A136="","",IF(AND(OR(N136="Reportada",N136="En revisión",N136="Autorizada"),P136&lt;&gt;"",P136&lt;'Catálogos y parámetros'!$B$2),"Crítica",IF(AND(OR(N136="Reportada",N136="En revisión",N136="Autorizada"),X136&gt;'Catálogos y parámetros'!$B$4),"Alta",IF(AND(L136="",R136&gt;=0,R136&lt;='Catálogos y parámetros'!$B$3),"Vigilar","Normal"))))</f>
        <v/>
      </c>
      <c r="V136" s="20">
        <f>IF(K136="","",IF(K136&lt;'Catálogos y parámetros'!$B$2,"Vencida por fecha",IF(R136&lt;='Catálogos y parámetros'!$B$3,"Por vencer","Vigente")))</f>
        <v/>
      </c>
      <c r="W136" s="29">
        <f>IF(A136="","",IFERROR(IF(COUNTIF(Seguimiento!$B$2:$B$301,A136)=0,"",MAXIFS(Seguimiento!$C$2:$C$301,Seguimiento!$B$2:$B$301,A136)),""))</f>
        <v/>
      </c>
      <c r="X136" s="5">
        <f>IF(W136="","",'Catálogos y parámetros'!$B$2-W136)</f>
        <v/>
      </c>
    </row>
    <row r="137">
      <c r="A137" s="13" t="n"/>
      <c r="B137" s="13" t="n"/>
      <c r="C137" s="28" t="n"/>
      <c r="D137" s="13" t="n"/>
      <c r="E137" s="13" t="n"/>
      <c r="F137" s="15" t="n"/>
      <c r="G137" s="15" t="n"/>
      <c r="H137" s="16" t="n"/>
      <c r="I137" s="17" t="n"/>
      <c r="J137" s="17" t="n"/>
      <c r="K137" s="30">
        <f>IF(OR(C137="",H137=""),"",C137+H137)</f>
        <v/>
      </c>
      <c r="L137" s="28" t="n"/>
      <c r="M137" s="17" t="n"/>
      <c r="N137" s="15" t="n"/>
      <c r="O137" s="15" t="n"/>
      <c r="P137" s="28" t="n"/>
      <c r="Q137" s="28" t="n"/>
      <c r="R137" s="8">
        <f>IF(K137="","",K137-'Catálogos y parámetros'!$B$2)</f>
        <v/>
      </c>
      <c r="S137" s="22">
        <f>IF(OR(L137="",M137="",I137="",J137=""),"",J137+I137-M137)</f>
        <v/>
      </c>
      <c r="T137" s="23">
        <f>IF(L137="","Sin reporte",IF(OR(K137="",M137="",J137="",I137=""),"Revisar datos",IF(AND(L137&lt;=K137,M137&lt;=J137+I137),"Dentro de parámetros","Fuera de parámetros")))</f>
        <v/>
      </c>
      <c r="U137" s="6">
        <f>IF(A137="","",IF(AND(OR(N137="Reportada",N137="En revisión",N137="Autorizada"),P137&lt;&gt;"",P137&lt;'Catálogos y parámetros'!$B$2),"Crítica",IF(AND(OR(N137="Reportada",N137="En revisión",N137="Autorizada"),X137&gt;'Catálogos y parámetros'!$B$4),"Alta",IF(AND(L137="",R137&gt;=0,R137&lt;='Catálogos y parámetros'!$B$3),"Vigilar","Normal"))))</f>
        <v/>
      </c>
      <c r="V137" s="23">
        <f>IF(K137="","",IF(K137&lt;'Catálogos y parámetros'!$B$2,"Vencida por fecha",IF(R137&lt;='Catálogos y parámetros'!$B$3,"Por vencer","Vigente")))</f>
        <v/>
      </c>
      <c r="W137" s="30">
        <f>IF(A137="","",IFERROR(IF(COUNTIF(Seguimiento!$B$2:$B$301,A137)=0,"",MAXIFS(Seguimiento!$C$2:$C$301,Seguimiento!$B$2:$B$301,A137)),""))</f>
        <v/>
      </c>
      <c r="X137" s="8">
        <f>IF(W137="","",'Catálogos y parámetros'!$B$2-W137)</f>
        <v/>
      </c>
    </row>
    <row r="138">
      <c r="A138" s="13" t="n"/>
      <c r="B138" s="13" t="n"/>
      <c r="C138" s="28" t="n"/>
      <c r="D138" s="13" t="n"/>
      <c r="E138" s="13" t="n"/>
      <c r="F138" s="15" t="n"/>
      <c r="G138" s="15" t="n"/>
      <c r="H138" s="16" t="n"/>
      <c r="I138" s="17" t="n"/>
      <c r="J138" s="17" t="n"/>
      <c r="K138" s="29">
        <f>IF(OR(C138="",H138=""),"",C138+H138)</f>
        <v/>
      </c>
      <c r="L138" s="28" t="n"/>
      <c r="M138" s="17" t="n"/>
      <c r="N138" s="15" t="n"/>
      <c r="O138" s="15" t="n"/>
      <c r="P138" s="28" t="n"/>
      <c r="Q138" s="28" t="n"/>
      <c r="R138" s="5">
        <f>IF(K138="","",K138-'Catálogos y parámetros'!$B$2)</f>
        <v/>
      </c>
      <c r="S138" s="19">
        <f>IF(OR(L138="",M138="",I138="",J138=""),"",J138+I138-M138)</f>
        <v/>
      </c>
      <c r="T138" s="20">
        <f>IF(L138="","Sin reporte",IF(OR(K138="",M138="",J138="",I138=""),"Revisar datos",IF(AND(L138&lt;=K138,M138&lt;=J138+I138),"Dentro de parámetros","Fuera de parámetros")))</f>
        <v/>
      </c>
      <c r="U138" s="3">
        <f>IF(A138="","",IF(AND(OR(N138="Reportada",N138="En revisión",N138="Autorizada"),P138&lt;&gt;"",P138&lt;'Catálogos y parámetros'!$B$2),"Crítica",IF(AND(OR(N138="Reportada",N138="En revisión",N138="Autorizada"),X138&gt;'Catálogos y parámetros'!$B$4),"Alta",IF(AND(L138="",R138&gt;=0,R138&lt;='Catálogos y parámetros'!$B$3),"Vigilar","Normal"))))</f>
        <v/>
      </c>
      <c r="V138" s="20">
        <f>IF(K138="","",IF(K138&lt;'Catálogos y parámetros'!$B$2,"Vencida por fecha",IF(R138&lt;='Catálogos y parámetros'!$B$3,"Por vencer","Vigente")))</f>
        <v/>
      </c>
      <c r="W138" s="29">
        <f>IF(A138="","",IFERROR(IF(COUNTIF(Seguimiento!$B$2:$B$301,A138)=0,"",MAXIFS(Seguimiento!$C$2:$C$301,Seguimiento!$B$2:$B$301,A138)),""))</f>
        <v/>
      </c>
      <c r="X138" s="5">
        <f>IF(W138="","",'Catálogos y parámetros'!$B$2-W138)</f>
        <v/>
      </c>
    </row>
    <row r="139">
      <c r="A139" s="13" t="n"/>
      <c r="B139" s="13" t="n"/>
      <c r="C139" s="28" t="n"/>
      <c r="D139" s="13" t="n"/>
      <c r="E139" s="13" t="n"/>
      <c r="F139" s="15" t="n"/>
      <c r="G139" s="15" t="n"/>
      <c r="H139" s="16" t="n"/>
      <c r="I139" s="17" t="n"/>
      <c r="J139" s="17" t="n"/>
      <c r="K139" s="30">
        <f>IF(OR(C139="",H139=""),"",C139+H139)</f>
        <v/>
      </c>
      <c r="L139" s="28" t="n"/>
      <c r="M139" s="17" t="n"/>
      <c r="N139" s="15" t="n"/>
      <c r="O139" s="15" t="n"/>
      <c r="P139" s="28" t="n"/>
      <c r="Q139" s="28" t="n"/>
      <c r="R139" s="8">
        <f>IF(K139="","",K139-'Catálogos y parámetros'!$B$2)</f>
        <v/>
      </c>
      <c r="S139" s="22">
        <f>IF(OR(L139="",M139="",I139="",J139=""),"",J139+I139-M139)</f>
        <v/>
      </c>
      <c r="T139" s="23">
        <f>IF(L139="","Sin reporte",IF(OR(K139="",M139="",J139="",I139=""),"Revisar datos",IF(AND(L139&lt;=K139,M139&lt;=J139+I139),"Dentro de parámetros","Fuera de parámetros")))</f>
        <v/>
      </c>
      <c r="U139" s="6">
        <f>IF(A139="","",IF(AND(OR(N139="Reportada",N139="En revisión",N139="Autorizada"),P139&lt;&gt;"",P139&lt;'Catálogos y parámetros'!$B$2),"Crítica",IF(AND(OR(N139="Reportada",N139="En revisión",N139="Autorizada"),X139&gt;'Catálogos y parámetros'!$B$4),"Alta",IF(AND(L139="",R139&gt;=0,R139&lt;='Catálogos y parámetros'!$B$3),"Vigilar","Normal"))))</f>
        <v/>
      </c>
      <c r="V139" s="23">
        <f>IF(K139="","",IF(K139&lt;'Catálogos y parámetros'!$B$2,"Vencida por fecha",IF(R139&lt;='Catálogos y parámetros'!$B$3,"Por vencer","Vigente")))</f>
        <v/>
      </c>
      <c r="W139" s="30">
        <f>IF(A139="","",IFERROR(IF(COUNTIF(Seguimiento!$B$2:$B$301,A139)=0,"",MAXIFS(Seguimiento!$C$2:$C$301,Seguimiento!$B$2:$B$301,A139)),""))</f>
        <v/>
      </c>
      <c r="X139" s="8">
        <f>IF(W139="","",'Catálogos y parámetros'!$B$2-W139)</f>
        <v/>
      </c>
    </row>
    <row r="140">
      <c r="A140" s="13" t="n"/>
      <c r="B140" s="13" t="n"/>
      <c r="C140" s="28" t="n"/>
      <c r="D140" s="13" t="n"/>
      <c r="E140" s="13" t="n"/>
      <c r="F140" s="15" t="n"/>
      <c r="G140" s="15" t="n"/>
      <c r="H140" s="16" t="n"/>
      <c r="I140" s="17" t="n"/>
      <c r="J140" s="17" t="n"/>
      <c r="K140" s="29">
        <f>IF(OR(C140="",H140=""),"",C140+H140)</f>
        <v/>
      </c>
      <c r="L140" s="28" t="n"/>
      <c r="M140" s="17" t="n"/>
      <c r="N140" s="15" t="n"/>
      <c r="O140" s="15" t="n"/>
      <c r="P140" s="28" t="n"/>
      <c r="Q140" s="28" t="n"/>
      <c r="R140" s="5">
        <f>IF(K140="","",K140-'Catálogos y parámetros'!$B$2)</f>
        <v/>
      </c>
      <c r="S140" s="19">
        <f>IF(OR(L140="",M140="",I140="",J140=""),"",J140+I140-M140)</f>
        <v/>
      </c>
      <c r="T140" s="20">
        <f>IF(L140="","Sin reporte",IF(OR(K140="",M140="",J140="",I140=""),"Revisar datos",IF(AND(L140&lt;=K140,M140&lt;=J140+I140),"Dentro de parámetros","Fuera de parámetros")))</f>
        <v/>
      </c>
      <c r="U140" s="3">
        <f>IF(A140="","",IF(AND(OR(N140="Reportada",N140="En revisión",N140="Autorizada"),P140&lt;&gt;"",P140&lt;'Catálogos y parámetros'!$B$2),"Crítica",IF(AND(OR(N140="Reportada",N140="En revisión",N140="Autorizada"),X140&gt;'Catálogos y parámetros'!$B$4),"Alta",IF(AND(L140="",R140&gt;=0,R140&lt;='Catálogos y parámetros'!$B$3),"Vigilar","Normal"))))</f>
        <v/>
      </c>
      <c r="V140" s="20">
        <f>IF(K140="","",IF(K140&lt;'Catálogos y parámetros'!$B$2,"Vencida por fecha",IF(R140&lt;='Catálogos y parámetros'!$B$3,"Por vencer","Vigente")))</f>
        <v/>
      </c>
      <c r="W140" s="29">
        <f>IF(A140="","",IFERROR(IF(COUNTIF(Seguimiento!$B$2:$B$301,A140)=0,"",MAXIFS(Seguimiento!$C$2:$C$301,Seguimiento!$B$2:$B$301,A140)),""))</f>
        <v/>
      </c>
      <c r="X140" s="5">
        <f>IF(W140="","",'Catálogos y parámetros'!$B$2-W140)</f>
        <v/>
      </c>
    </row>
    <row r="141">
      <c r="A141" s="13" t="n"/>
      <c r="B141" s="13" t="n"/>
      <c r="C141" s="28" t="n"/>
      <c r="D141" s="13" t="n"/>
      <c r="E141" s="13" t="n"/>
      <c r="F141" s="15" t="n"/>
      <c r="G141" s="15" t="n"/>
      <c r="H141" s="16" t="n"/>
      <c r="I141" s="17" t="n"/>
      <c r="J141" s="17" t="n"/>
      <c r="K141" s="30">
        <f>IF(OR(C141="",H141=""),"",C141+H141)</f>
        <v/>
      </c>
      <c r="L141" s="28" t="n"/>
      <c r="M141" s="17" t="n"/>
      <c r="N141" s="15" t="n"/>
      <c r="O141" s="15" t="n"/>
      <c r="P141" s="28" t="n"/>
      <c r="Q141" s="28" t="n"/>
      <c r="R141" s="8">
        <f>IF(K141="","",K141-'Catálogos y parámetros'!$B$2)</f>
        <v/>
      </c>
      <c r="S141" s="22">
        <f>IF(OR(L141="",M141="",I141="",J141=""),"",J141+I141-M141)</f>
        <v/>
      </c>
      <c r="T141" s="23">
        <f>IF(L141="","Sin reporte",IF(OR(K141="",M141="",J141="",I141=""),"Revisar datos",IF(AND(L141&lt;=K141,M141&lt;=J141+I141),"Dentro de parámetros","Fuera de parámetros")))</f>
        <v/>
      </c>
      <c r="U141" s="6">
        <f>IF(A141="","",IF(AND(OR(N141="Reportada",N141="En revisión",N141="Autorizada"),P141&lt;&gt;"",P141&lt;'Catálogos y parámetros'!$B$2),"Crítica",IF(AND(OR(N141="Reportada",N141="En revisión",N141="Autorizada"),X141&gt;'Catálogos y parámetros'!$B$4),"Alta",IF(AND(L141="",R141&gt;=0,R141&lt;='Catálogos y parámetros'!$B$3),"Vigilar","Normal"))))</f>
        <v/>
      </c>
      <c r="V141" s="23">
        <f>IF(K141="","",IF(K141&lt;'Catálogos y parámetros'!$B$2,"Vencida por fecha",IF(R141&lt;='Catálogos y parámetros'!$B$3,"Por vencer","Vigente")))</f>
        <v/>
      </c>
      <c r="W141" s="30">
        <f>IF(A141="","",IFERROR(IF(COUNTIF(Seguimiento!$B$2:$B$301,A141)=0,"",MAXIFS(Seguimiento!$C$2:$C$301,Seguimiento!$B$2:$B$301,A141)),""))</f>
        <v/>
      </c>
      <c r="X141" s="8">
        <f>IF(W141="","",'Catálogos y parámetros'!$B$2-W141)</f>
        <v/>
      </c>
    </row>
    <row r="142">
      <c r="A142" s="13" t="n"/>
      <c r="B142" s="13" t="n"/>
      <c r="C142" s="28" t="n"/>
      <c r="D142" s="13" t="n"/>
      <c r="E142" s="13" t="n"/>
      <c r="F142" s="15" t="n"/>
      <c r="G142" s="15" t="n"/>
      <c r="H142" s="16" t="n"/>
      <c r="I142" s="17" t="n"/>
      <c r="J142" s="17" t="n"/>
      <c r="K142" s="29">
        <f>IF(OR(C142="",H142=""),"",C142+H142)</f>
        <v/>
      </c>
      <c r="L142" s="28" t="n"/>
      <c r="M142" s="17" t="n"/>
      <c r="N142" s="15" t="n"/>
      <c r="O142" s="15" t="n"/>
      <c r="P142" s="28" t="n"/>
      <c r="Q142" s="28" t="n"/>
      <c r="R142" s="5">
        <f>IF(K142="","",K142-'Catálogos y parámetros'!$B$2)</f>
        <v/>
      </c>
      <c r="S142" s="19">
        <f>IF(OR(L142="",M142="",I142="",J142=""),"",J142+I142-M142)</f>
        <v/>
      </c>
      <c r="T142" s="20">
        <f>IF(L142="","Sin reporte",IF(OR(K142="",M142="",J142="",I142=""),"Revisar datos",IF(AND(L142&lt;=K142,M142&lt;=J142+I142),"Dentro de parámetros","Fuera de parámetros")))</f>
        <v/>
      </c>
      <c r="U142" s="3">
        <f>IF(A142="","",IF(AND(OR(N142="Reportada",N142="En revisión",N142="Autorizada"),P142&lt;&gt;"",P142&lt;'Catálogos y parámetros'!$B$2),"Crítica",IF(AND(OR(N142="Reportada",N142="En revisión",N142="Autorizada"),X142&gt;'Catálogos y parámetros'!$B$4),"Alta",IF(AND(L142="",R142&gt;=0,R142&lt;='Catálogos y parámetros'!$B$3),"Vigilar","Normal"))))</f>
        <v/>
      </c>
      <c r="V142" s="20">
        <f>IF(K142="","",IF(K142&lt;'Catálogos y parámetros'!$B$2,"Vencida por fecha",IF(R142&lt;='Catálogos y parámetros'!$B$3,"Por vencer","Vigente")))</f>
        <v/>
      </c>
      <c r="W142" s="29">
        <f>IF(A142="","",IFERROR(IF(COUNTIF(Seguimiento!$B$2:$B$301,A142)=0,"",MAXIFS(Seguimiento!$C$2:$C$301,Seguimiento!$B$2:$B$301,A142)),""))</f>
        <v/>
      </c>
      <c r="X142" s="5">
        <f>IF(W142="","",'Catálogos y parámetros'!$B$2-W142)</f>
        <v/>
      </c>
    </row>
    <row r="143">
      <c r="A143" s="13" t="n"/>
      <c r="B143" s="13" t="n"/>
      <c r="C143" s="28" t="n"/>
      <c r="D143" s="13" t="n"/>
      <c r="E143" s="13" t="n"/>
      <c r="F143" s="15" t="n"/>
      <c r="G143" s="15" t="n"/>
      <c r="H143" s="16" t="n"/>
      <c r="I143" s="17" t="n"/>
      <c r="J143" s="17" t="n"/>
      <c r="K143" s="30">
        <f>IF(OR(C143="",H143=""),"",C143+H143)</f>
        <v/>
      </c>
      <c r="L143" s="28" t="n"/>
      <c r="M143" s="17" t="n"/>
      <c r="N143" s="15" t="n"/>
      <c r="O143" s="15" t="n"/>
      <c r="P143" s="28" t="n"/>
      <c r="Q143" s="28" t="n"/>
      <c r="R143" s="8">
        <f>IF(K143="","",K143-'Catálogos y parámetros'!$B$2)</f>
        <v/>
      </c>
      <c r="S143" s="22">
        <f>IF(OR(L143="",M143="",I143="",J143=""),"",J143+I143-M143)</f>
        <v/>
      </c>
      <c r="T143" s="23">
        <f>IF(L143="","Sin reporte",IF(OR(K143="",M143="",J143="",I143=""),"Revisar datos",IF(AND(L143&lt;=K143,M143&lt;=J143+I143),"Dentro de parámetros","Fuera de parámetros")))</f>
        <v/>
      </c>
      <c r="U143" s="6">
        <f>IF(A143="","",IF(AND(OR(N143="Reportada",N143="En revisión",N143="Autorizada"),P143&lt;&gt;"",P143&lt;'Catálogos y parámetros'!$B$2),"Crítica",IF(AND(OR(N143="Reportada",N143="En revisión",N143="Autorizada"),X143&gt;'Catálogos y parámetros'!$B$4),"Alta",IF(AND(L143="",R143&gt;=0,R143&lt;='Catálogos y parámetros'!$B$3),"Vigilar","Normal"))))</f>
        <v/>
      </c>
      <c r="V143" s="23">
        <f>IF(K143="","",IF(K143&lt;'Catálogos y parámetros'!$B$2,"Vencida por fecha",IF(R143&lt;='Catálogos y parámetros'!$B$3,"Por vencer","Vigente")))</f>
        <v/>
      </c>
      <c r="W143" s="30">
        <f>IF(A143="","",IFERROR(IF(COUNTIF(Seguimiento!$B$2:$B$301,A143)=0,"",MAXIFS(Seguimiento!$C$2:$C$301,Seguimiento!$B$2:$B$301,A143)),""))</f>
        <v/>
      </c>
      <c r="X143" s="8">
        <f>IF(W143="","",'Catálogos y parámetros'!$B$2-W143)</f>
        <v/>
      </c>
    </row>
    <row r="144">
      <c r="A144" s="13" t="n"/>
      <c r="B144" s="13" t="n"/>
      <c r="C144" s="28" t="n"/>
      <c r="D144" s="13" t="n"/>
      <c r="E144" s="13" t="n"/>
      <c r="F144" s="15" t="n"/>
      <c r="G144" s="15" t="n"/>
      <c r="H144" s="16" t="n"/>
      <c r="I144" s="17" t="n"/>
      <c r="J144" s="17" t="n"/>
      <c r="K144" s="29">
        <f>IF(OR(C144="",H144=""),"",C144+H144)</f>
        <v/>
      </c>
      <c r="L144" s="28" t="n"/>
      <c r="M144" s="17" t="n"/>
      <c r="N144" s="15" t="n"/>
      <c r="O144" s="15" t="n"/>
      <c r="P144" s="28" t="n"/>
      <c r="Q144" s="28" t="n"/>
      <c r="R144" s="5">
        <f>IF(K144="","",K144-'Catálogos y parámetros'!$B$2)</f>
        <v/>
      </c>
      <c r="S144" s="19">
        <f>IF(OR(L144="",M144="",I144="",J144=""),"",J144+I144-M144)</f>
        <v/>
      </c>
      <c r="T144" s="20">
        <f>IF(L144="","Sin reporte",IF(OR(K144="",M144="",J144="",I144=""),"Revisar datos",IF(AND(L144&lt;=K144,M144&lt;=J144+I144),"Dentro de parámetros","Fuera de parámetros")))</f>
        <v/>
      </c>
      <c r="U144" s="3">
        <f>IF(A144="","",IF(AND(OR(N144="Reportada",N144="En revisión",N144="Autorizada"),P144&lt;&gt;"",P144&lt;'Catálogos y parámetros'!$B$2),"Crítica",IF(AND(OR(N144="Reportada",N144="En revisión",N144="Autorizada"),X144&gt;'Catálogos y parámetros'!$B$4),"Alta",IF(AND(L144="",R144&gt;=0,R144&lt;='Catálogos y parámetros'!$B$3),"Vigilar","Normal"))))</f>
        <v/>
      </c>
      <c r="V144" s="20">
        <f>IF(K144="","",IF(K144&lt;'Catálogos y parámetros'!$B$2,"Vencida por fecha",IF(R144&lt;='Catálogos y parámetros'!$B$3,"Por vencer","Vigente")))</f>
        <v/>
      </c>
      <c r="W144" s="29">
        <f>IF(A144="","",IFERROR(IF(COUNTIF(Seguimiento!$B$2:$B$301,A144)=0,"",MAXIFS(Seguimiento!$C$2:$C$301,Seguimiento!$B$2:$B$301,A144)),""))</f>
        <v/>
      </c>
      <c r="X144" s="5">
        <f>IF(W144="","",'Catálogos y parámetros'!$B$2-W144)</f>
        <v/>
      </c>
    </row>
    <row r="145">
      <c r="A145" s="13" t="n"/>
      <c r="B145" s="13" t="n"/>
      <c r="C145" s="28" t="n"/>
      <c r="D145" s="13" t="n"/>
      <c r="E145" s="13" t="n"/>
      <c r="F145" s="15" t="n"/>
      <c r="G145" s="15" t="n"/>
      <c r="H145" s="16" t="n"/>
      <c r="I145" s="17" t="n"/>
      <c r="J145" s="17" t="n"/>
      <c r="K145" s="30">
        <f>IF(OR(C145="",H145=""),"",C145+H145)</f>
        <v/>
      </c>
      <c r="L145" s="28" t="n"/>
      <c r="M145" s="17" t="n"/>
      <c r="N145" s="15" t="n"/>
      <c r="O145" s="15" t="n"/>
      <c r="P145" s="28" t="n"/>
      <c r="Q145" s="28" t="n"/>
      <c r="R145" s="8">
        <f>IF(K145="","",K145-'Catálogos y parámetros'!$B$2)</f>
        <v/>
      </c>
      <c r="S145" s="22">
        <f>IF(OR(L145="",M145="",I145="",J145=""),"",J145+I145-M145)</f>
        <v/>
      </c>
      <c r="T145" s="23">
        <f>IF(L145="","Sin reporte",IF(OR(K145="",M145="",J145="",I145=""),"Revisar datos",IF(AND(L145&lt;=K145,M145&lt;=J145+I145),"Dentro de parámetros","Fuera de parámetros")))</f>
        <v/>
      </c>
      <c r="U145" s="6">
        <f>IF(A145="","",IF(AND(OR(N145="Reportada",N145="En revisión",N145="Autorizada"),P145&lt;&gt;"",P145&lt;'Catálogos y parámetros'!$B$2),"Crítica",IF(AND(OR(N145="Reportada",N145="En revisión",N145="Autorizada"),X145&gt;'Catálogos y parámetros'!$B$4),"Alta",IF(AND(L145="",R145&gt;=0,R145&lt;='Catálogos y parámetros'!$B$3),"Vigilar","Normal"))))</f>
        <v/>
      </c>
      <c r="V145" s="23">
        <f>IF(K145="","",IF(K145&lt;'Catálogos y parámetros'!$B$2,"Vencida por fecha",IF(R145&lt;='Catálogos y parámetros'!$B$3,"Por vencer","Vigente")))</f>
        <v/>
      </c>
      <c r="W145" s="30">
        <f>IF(A145="","",IFERROR(IF(COUNTIF(Seguimiento!$B$2:$B$301,A145)=0,"",MAXIFS(Seguimiento!$C$2:$C$301,Seguimiento!$B$2:$B$301,A145)),""))</f>
        <v/>
      </c>
      <c r="X145" s="8">
        <f>IF(W145="","",'Catálogos y parámetros'!$B$2-W145)</f>
        <v/>
      </c>
    </row>
    <row r="146">
      <c r="A146" s="13" t="n"/>
      <c r="B146" s="13" t="n"/>
      <c r="C146" s="28" t="n"/>
      <c r="D146" s="13" t="n"/>
      <c r="E146" s="13" t="n"/>
      <c r="F146" s="15" t="n"/>
      <c r="G146" s="15" t="n"/>
      <c r="H146" s="16" t="n"/>
      <c r="I146" s="17" t="n"/>
      <c r="J146" s="17" t="n"/>
      <c r="K146" s="29">
        <f>IF(OR(C146="",H146=""),"",C146+H146)</f>
        <v/>
      </c>
      <c r="L146" s="28" t="n"/>
      <c r="M146" s="17" t="n"/>
      <c r="N146" s="15" t="n"/>
      <c r="O146" s="15" t="n"/>
      <c r="P146" s="28" t="n"/>
      <c r="Q146" s="28" t="n"/>
      <c r="R146" s="5">
        <f>IF(K146="","",K146-'Catálogos y parámetros'!$B$2)</f>
        <v/>
      </c>
      <c r="S146" s="19">
        <f>IF(OR(L146="",M146="",I146="",J146=""),"",J146+I146-M146)</f>
        <v/>
      </c>
      <c r="T146" s="20">
        <f>IF(L146="","Sin reporte",IF(OR(K146="",M146="",J146="",I146=""),"Revisar datos",IF(AND(L146&lt;=K146,M146&lt;=J146+I146),"Dentro de parámetros","Fuera de parámetros")))</f>
        <v/>
      </c>
      <c r="U146" s="3">
        <f>IF(A146="","",IF(AND(OR(N146="Reportada",N146="En revisión",N146="Autorizada"),P146&lt;&gt;"",P146&lt;'Catálogos y parámetros'!$B$2),"Crítica",IF(AND(OR(N146="Reportada",N146="En revisión",N146="Autorizada"),X146&gt;'Catálogos y parámetros'!$B$4),"Alta",IF(AND(L146="",R146&gt;=0,R146&lt;='Catálogos y parámetros'!$B$3),"Vigilar","Normal"))))</f>
        <v/>
      </c>
      <c r="V146" s="20">
        <f>IF(K146="","",IF(K146&lt;'Catálogos y parámetros'!$B$2,"Vencida por fecha",IF(R146&lt;='Catálogos y parámetros'!$B$3,"Por vencer","Vigente")))</f>
        <v/>
      </c>
      <c r="W146" s="29">
        <f>IF(A146="","",IFERROR(IF(COUNTIF(Seguimiento!$B$2:$B$301,A146)=0,"",MAXIFS(Seguimiento!$C$2:$C$301,Seguimiento!$B$2:$B$301,A146)),""))</f>
        <v/>
      </c>
      <c r="X146" s="5">
        <f>IF(W146="","",'Catálogos y parámetros'!$B$2-W146)</f>
        <v/>
      </c>
    </row>
    <row r="147">
      <c r="A147" s="13" t="n"/>
      <c r="B147" s="13" t="n"/>
      <c r="C147" s="28" t="n"/>
      <c r="D147" s="13" t="n"/>
      <c r="E147" s="13" t="n"/>
      <c r="F147" s="15" t="n"/>
      <c r="G147" s="15" t="n"/>
      <c r="H147" s="16" t="n"/>
      <c r="I147" s="17" t="n"/>
      <c r="J147" s="17" t="n"/>
      <c r="K147" s="30">
        <f>IF(OR(C147="",H147=""),"",C147+H147)</f>
        <v/>
      </c>
      <c r="L147" s="28" t="n"/>
      <c r="M147" s="17" t="n"/>
      <c r="N147" s="15" t="n"/>
      <c r="O147" s="15" t="n"/>
      <c r="P147" s="28" t="n"/>
      <c r="Q147" s="28" t="n"/>
      <c r="R147" s="8">
        <f>IF(K147="","",K147-'Catálogos y parámetros'!$B$2)</f>
        <v/>
      </c>
      <c r="S147" s="22">
        <f>IF(OR(L147="",M147="",I147="",J147=""),"",J147+I147-M147)</f>
        <v/>
      </c>
      <c r="T147" s="23">
        <f>IF(L147="","Sin reporte",IF(OR(K147="",M147="",J147="",I147=""),"Revisar datos",IF(AND(L147&lt;=K147,M147&lt;=J147+I147),"Dentro de parámetros","Fuera de parámetros")))</f>
        <v/>
      </c>
      <c r="U147" s="6">
        <f>IF(A147="","",IF(AND(OR(N147="Reportada",N147="En revisión",N147="Autorizada"),P147&lt;&gt;"",P147&lt;'Catálogos y parámetros'!$B$2),"Crítica",IF(AND(OR(N147="Reportada",N147="En revisión",N147="Autorizada"),X147&gt;'Catálogos y parámetros'!$B$4),"Alta",IF(AND(L147="",R147&gt;=0,R147&lt;='Catálogos y parámetros'!$B$3),"Vigilar","Normal"))))</f>
        <v/>
      </c>
      <c r="V147" s="23">
        <f>IF(K147="","",IF(K147&lt;'Catálogos y parámetros'!$B$2,"Vencida por fecha",IF(R147&lt;='Catálogos y parámetros'!$B$3,"Por vencer","Vigente")))</f>
        <v/>
      </c>
      <c r="W147" s="30">
        <f>IF(A147="","",IFERROR(IF(COUNTIF(Seguimiento!$B$2:$B$301,A147)=0,"",MAXIFS(Seguimiento!$C$2:$C$301,Seguimiento!$B$2:$B$301,A147)),""))</f>
        <v/>
      </c>
      <c r="X147" s="8">
        <f>IF(W147="","",'Catálogos y parámetros'!$B$2-W147)</f>
        <v/>
      </c>
    </row>
    <row r="148">
      <c r="A148" s="13" t="n"/>
      <c r="B148" s="13" t="n"/>
      <c r="C148" s="28" t="n"/>
      <c r="D148" s="13" t="n"/>
      <c r="E148" s="13" t="n"/>
      <c r="F148" s="15" t="n"/>
      <c r="G148" s="15" t="n"/>
      <c r="H148" s="16" t="n"/>
      <c r="I148" s="17" t="n"/>
      <c r="J148" s="17" t="n"/>
      <c r="K148" s="29">
        <f>IF(OR(C148="",H148=""),"",C148+H148)</f>
        <v/>
      </c>
      <c r="L148" s="28" t="n"/>
      <c r="M148" s="17" t="n"/>
      <c r="N148" s="15" t="n"/>
      <c r="O148" s="15" t="n"/>
      <c r="P148" s="28" t="n"/>
      <c r="Q148" s="28" t="n"/>
      <c r="R148" s="5">
        <f>IF(K148="","",K148-'Catálogos y parámetros'!$B$2)</f>
        <v/>
      </c>
      <c r="S148" s="19">
        <f>IF(OR(L148="",M148="",I148="",J148=""),"",J148+I148-M148)</f>
        <v/>
      </c>
      <c r="T148" s="20">
        <f>IF(L148="","Sin reporte",IF(OR(K148="",M148="",J148="",I148=""),"Revisar datos",IF(AND(L148&lt;=K148,M148&lt;=J148+I148),"Dentro de parámetros","Fuera de parámetros")))</f>
        <v/>
      </c>
      <c r="U148" s="3">
        <f>IF(A148="","",IF(AND(OR(N148="Reportada",N148="En revisión",N148="Autorizada"),P148&lt;&gt;"",P148&lt;'Catálogos y parámetros'!$B$2),"Crítica",IF(AND(OR(N148="Reportada",N148="En revisión",N148="Autorizada"),X148&gt;'Catálogos y parámetros'!$B$4),"Alta",IF(AND(L148="",R148&gt;=0,R148&lt;='Catálogos y parámetros'!$B$3),"Vigilar","Normal"))))</f>
        <v/>
      </c>
      <c r="V148" s="20">
        <f>IF(K148="","",IF(K148&lt;'Catálogos y parámetros'!$B$2,"Vencida por fecha",IF(R148&lt;='Catálogos y parámetros'!$B$3,"Por vencer","Vigente")))</f>
        <v/>
      </c>
      <c r="W148" s="29">
        <f>IF(A148="","",IFERROR(IF(COUNTIF(Seguimiento!$B$2:$B$301,A148)=0,"",MAXIFS(Seguimiento!$C$2:$C$301,Seguimiento!$B$2:$B$301,A148)),""))</f>
        <v/>
      </c>
      <c r="X148" s="5">
        <f>IF(W148="","",'Catálogos y parámetros'!$B$2-W148)</f>
        <v/>
      </c>
    </row>
    <row r="149">
      <c r="A149" s="13" t="n"/>
      <c r="B149" s="13" t="n"/>
      <c r="C149" s="28" t="n"/>
      <c r="D149" s="13" t="n"/>
      <c r="E149" s="13" t="n"/>
      <c r="F149" s="15" t="n"/>
      <c r="G149" s="15" t="n"/>
      <c r="H149" s="16" t="n"/>
      <c r="I149" s="17" t="n"/>
      <c r="J149" s="17" t="n"/>
      <c r="K149" s="30">
        <f>IF(OR(C149="",H149=""),"",C149+H149)</f>
        <v/>
      </c>
      <c r="L149" s="28" t="n"/>
      <c r="M149" s="17" t="n"/>
      <c r="N149" s="15" t="n"/>
      <c r="O149" s="15" t="n"/>
      <c r="P149" s="28" t="n"/>
      <c r="Q149" s="28" t="n"/>
      <c r="R149" s="8">
        <f>IF(K149="","",K149-'Catálogos y parámetros'!$B$2)</f>
        <v/>
      </c>
      <c r="S149" s="22">
        <f>IF(OR(L149="",M149="",I149="",J149=""),"",J149+I149-M149)</f>
        <v/>
      </c>
      <c r="T149" s="23">
        <f>IF(L149="","Sin reporte",IF(OR(K149="",M149="",J149="",I149=""),"Revisar datos",IF(AND(L149&lt;=K149,M149&lt;=J149+I149),"Dentro de parámetros","Fuera de parámetros")))</f>
        <v/>
      </c>
      <c r="U149" s="6">
        <f>IF(A149="","",IF(AND(OR(N149="Reportada",N149="En revisión",N149="Autorizada"),P149&lt;&gt;"",P149&lt;'Catálogos y parámetros'!$B$2),"Crítica",IF(AND(OR(N149="Reportada",N149="En revisión",N149="Autorizada"),X149&gt;'Catálogos y parámetros'!$B$4),"Alta",IF(AND(L149="",R149&gt;=0,R149&lt;='Catálogos y parámetros'!$B$3),"Vigilar","Normal"))))</f>
        <v/>
      </c>
      <c r="V149" s="23">
        <f>IF(K149="","",IF(K149&lt;'Catálogos y parámetros'!$B$2,"Vencida por fecha",IF(R149&lt;='Catálogos y parámetros'!$B$3,"Por vencer","Vigente")))</f>
        <v/>
      </c>
      <c r="W149" s="30">
        <f>IF(A149="","",IFERROR(IF(COUNTIF(Seguimiento!$B$2:$B$301,A149)=0,"",MAXIFS(Seguimiento!$C$2:$C$301,Seguimiento!$B$2:$B$301,A149)),""))</f>
        <v/>
      </c>
      <c r="X149" s="8">
        <f>IF(W149="","",'Catálogos y parámetros'!$B$2-W149)</f>
        <v/>
      </c>
    </row>
    <row r="150">
      <c r="A150" s="13" t="n"/>
      <c r="B150" s="13" t="n"/>
      <c r="C150" s="28" t="n"/>
      <c r="D150" s="13" t="n"/>
      <c r="E150" s="13" t="n"/>
      <c r="F150" s="15" t="n"/>
      <c r="G150" s="15" t="n"/>
      <c r="H150" s="16" t="n"/>
      <c r="I150" s="17" t="n"/>
      <c r="J150" s="17" t="n"/>
      <c r="K150" s="29">
        <f>IF(OR(C150="",H150=""),"",C150+H150)</f>
        <v/>
      </c>
      <c r="L150" s="28" t="n"/>
      <c r="M150" s="17" t="n"/>
      <c r="N150" s="15" t="n"/>
      <c r="O150" s="15" t="n"/>
      <c r="P150" s="28" t="n"/>
      <c r="Q150" s="28" t="n"/>
      <c r="R150" s="5">
        <f>IF(K150="","",K150-'Catálogos y parámetros'!$B$2)</f>
        <v/>
      </c>
      <c r="S150" s="19">
        <f>IF(OR(L150="",M150="",I150="",J150=""),"",J150+I150-M150)</f>
        <v/>
      </c>
      <c r="T150" s="20">
        <f>IF(L150="","Sin reporte",IF(OR(K150="",M150="",J150="",I150=""),"Revisar datos",IF(AND(L150&lt;=K150,M150&lt;=J150+I150),"Dentro de parámetros","Fuera de parámetros")))</f>
        <v/>
      </c>
      <c r="U150" s="3">
        <f>IF(A150="","",IF(AND(OR(N150="Reportada",N150="En revisión",N150="Autorizada"),P150&lt;&gt;"",P150&lt;'Catálogos y parámetros'!$B$2),"Crítica",IF(AND(OR(N150="Reportada",N150="En revisión",N150="Autorizada"),X150&gt;'Catálogos y parámetros'!$B$4),"Alta",IF(AND(L150="",R150&gt;=0,R150&lt;='Catálogos y parámetros'!$B$3),"Vigilar","Normal"))))</f>
        <v/>
      </c>
      <c r="V150" s="20">
        <f>IF(K150="","",IF(K150&lt;'Catálogos y parámetros'!$B$2,"Vencida por fecha",IF(R150&lt;='Catálogos y parámetros'!$B$3,"Por vencer","Vigente")))</f>
        <v/>
      </c>
      <c r="W150" s="29">
        <f>IF(A150="","",IFERROR(IF(COUNTIF(Seguimiento!$B$2:$B$301,A150)=0,"",MAXIFS(Seguimiento!$C$2:$C$301,Seguimiento!$B$2:$B$301,A150)),""))</f>
        <v/>
      </c>
      <c r="X150" s="5">
        <f>IF(W150="","",'Catálogos y parámetros'!$B$2-W150)</f>
        <v/>
      </c>
    </row>
    <row r="151">
      <c r="A151" s="13" t="n"/>
      <c r="B151" s="13" t="n"/>
      <c r="C151" s="28" t="n"/>
      <c r="D151" s="13" t="n"/>
      <c r="E151" s="13" t="n"/>
      <c r="F151" s="15" t="n"/>
      <c r="G151" s="15" t="n"/>
      <c r="H151" s="16" t="n"/>
      <c r="I151" s="17" t="n"/>
      <c r="J151" s="17" t="n"/>
      <c r="K151" s="30">
        <f>IF(OR(C151="",H151=""),"",C151+H151)</f>
        <v/>
      </c>
      <c r="L151" s="28" t="n"/>
      <c r="M151" s="17" t="n"/>
      <c r="N151" s="15" t="n"/>
      <c r="O151" s="15" t="n"/>
      <c r="P151" s="28" t="n"/>
      <c r="Q151" s="28" t="n"/>
      <c r="R151" s="8">
        <f>IF(K151="","",K151-'Catálogos y parámetros'!$B$2)</f>
        <v/>
      </c>
      <c r="S151" s="22">
        <f>IF(OR(L151="",M151="",I151="",J151=""),"",J151+I151-M151)</f>
        <v/>
      </c>
      <c r="T151" s="23">
        <f>IF(L151="","Sin reporte",IF(OR(K151="",M151="",J151="",I151=""),"Revisar datos",IF(AND(L151&lt;=K151,M151&lt;=J151+I151),"Dentro de parámetros","Fuera de parámetros")))</f>
        <v/>
      </c>
      <c r="U151" s="6">
        <f>IF(A151="","",IF(AND(OR(N151="Reportada",N151="En revisión",N151="Autorizada"),P151&lt;&gt;"",P151&lt;'Catálogos y parámetros'!$B$2),"Crítica",IF(AND(OR(N151="Reportada",N151="En revisión",N151="Autorizada"),X151&gt;'Catálogos y parámetros'!$B$4),"Alta",IF(AND(L151="",R151&gt;=0,R151&lt;='Catálogos y parámetros'!$B$3),"Vigilar","Normal"))))</f>
        <v/>
      </c>
      <c r="V151" s="23">
        <f>IF(K151="","",IF(K151&lt;'Catálogos y parámetros'!$B$2,"Vencida por fecha",IF(R151&lt;='Catálogos y parámetros'!$B$3,"Por vencer","Vigente")))</f>
        <v/>
      </c>
      <c r="W151" s="30">
        <f>IF(A151="","",IFERROR(IF(COUNTIF(Seguimiento!$B$2:$B$301,A151)=0,"",MAXIFS(Seguimiento!$C$2:$C$301,Seguimiento!$B$2:$B$301,A151)),""))</f>
        <v/>
      </c>
      <c r="X151" s="8">
        <f>IF(W151="","",'Catálogos y parámetros'!$B$2-W151)</f>
        <v/>
      </c>
    </row>
    <row r="152">
      <c r="A152" s="13" t="n"/>
      <c r="B152" s="13" t="n"/>
      <c r="C152" s="28" t="n"/>
      <c r="D152" s="13" t="n"/>
      <c r="E152" s="13" t="n"/>
      <c r="F152" s="15" t="n"/>
      <c r="G152" s="15" t="n"/>
      <c r="H152" s="16" t="n"/>
      <c r="I152" s="17" t="n"/>
      <c r="J152" s="17" t="n"/>
      <c r="K152" s="29">
        <f>IF(OR(C152="",H152=""),"",C152+H152)</f>
        <v/>
      </c>
      <c r="L152" s="28" t="n"/>
      <c r="M152" s="17" t="n"/>
      <c r="N152" s="15" t="n"/>
      <c r="O152" s="15" t="n"/>
      <c r="P152" s="28" t="n"/>
      <c r="Q152" s="28" t="n"/>
      <c r="R152" s="5">
        <f>IF(K152="","",K152-'Catálogos y parámetros'!$B$2)</f>
        <v/>
      </c>
      <c r="S152" s="19">
        <f>IF(OR(L152="",M152="",I152="",J152=""),"",J152+I152-M152)</f>
        <v/>
      </c>
      <c r="T152" s="20">
        <f>IF(L152="","Sin reporte",IF(OR(K152="",M152="",J152="",I152=""),"Revisar datos",IF(AND(L152&lt;=K152,M152&lt;=J152+I152),"Dentro de parámetros","Fuera de parámetros")))</f>
        <v/>
      </c>
      <c r="U152" s="3">
        <f>IF(A152="","",IF(AND(OR(N152="Reportada",N152="En revisión",N152="Autorizada"),P152&lt;&gt;"",P152&lt;'Catálogos y parámetros'!$B$2),"Crítica",IF(AND(OR(N152="Reportada",N152="En revisión",N152="Autorizada"),X152&gt;'Catálogos y parámetros'!$B$4),"Alta",IF(AND(L152="",R152&gt;=0,R152&lt;='Catálogos y parámetros'!$B$3),"Vigilar","Normal"))))</f>
        <v/>
      </c>
      <c r="V152" s="20">
        <f>IF(K152="","",IF(K152&lt;'Catálogos y parámetros'!$B$2,"Vencida por fecha",IF(R152&lt;='Catálogos y parámetros'!$B$3,"Por vencer","Vigente")))</f>
        <v/>
      </c>
      <c r="W152" s="29">
        <f>IF(A152="","",IFERROR(IF(COUNTIF(Seguimiento!$B$2:$B$301,A152)=0,"",MAXIFS(Seguimiento!$C$2:$C$301,Seguimiento!$B$2:$B$301,A152)),""))</f>
        <v/>
      </c>
      <c r="X152" s="5">
        <f>IF(W152="","",'Catálogos y parámetros'!$B$2-W152)</f>
        <v/>
      </c>
    </row>
    <row r="153">
      <c r="A153" s="13" t="n"/>
      <c r="B153" s="13" t="n"/>
      <c r="C153" s="28" t="n"/>
      <c r="D153" s="13" t="n"/>
      <c r="E153" s="13" t="n"/>
      <c r="F153" s="15" t="n"/>
      <c r="G153" s="15" t="n"/>
      <c r="H153" s="16" t="n"/>
      <c r="I153" s="17" t="n"/>
      <c r="J153" s="17" t="n"/>
      <c r="K153" s="30">
        <f>IF(OR(C153="",H153=""),"",C153+H153)</f>
        <v/>
      </c>
      <c r="L153" s="28" t="n"/>
      <c r="M153" s="17" t="n"/>
      <c r="N153" s="15" t="n"/>
      <c r="O153" s="15" t="n"/>
      <c r="P153" s="28" t="n"/>
      <c r="Q153" s="28" t="n"/>
      <c r="R153" s="8">
        <f>IF(K153="","",K153-'Catálogos y parámetros'!$B$2)</f>
        <v/>
      </c>
      <c r="S153" s="22">
        <f>IF(OR(L153="",M153="",I153="",J153=""),"",J153+I153-M153)</f>
        <v/>
      </c>
      <c r="T153" s="23">
        <f>IF(L153="","Sin reporte",IF(OR(K153="",M153="",J153="",I153=""),"Revisar datos",IF(AND(L153&lt;=K153,M153&lt;=J153+I153),"Dentro de parámetros","Fuera de parámetros")))</f>
        <v/>
      </c>
      <c r="U153" s="6">
        <f>IF(A153="","",IF(AND(OR(N153="Reportada",N153="En revisión",N153="Autorizada"),P153&lt;&gt;"",P153&lt;'Catálogos y parámetros'!$B$2),"Crítica",IF(AND(OR(N153="Reportada",N153="En revisión",N153="Autorizada"),X153&gt;'Catálogos y parámetros'!$B$4),"Alta",IF(AND(L153="",R153&gt;=0,R153&lt;='Catálogos y parámetros'!$B$3),"Vigilar","Normal"))))</f>
        <v/>
      </c>
      <c r="V153" s="23">
        <f>IF(K153="","",IF(K153&lt;'Catálogos y parámetros'!$B$2,"Vencida por fecha",IF(R153&lt;='Catálogos y parámetros'!$B$3,"Por vencer","Vigente")))</f>
        <v/>
      </c>
      <c r="W153" s="30">
        <f>IF(A153="","",IFERROR(IF(COUNTIF(Seguimiento!$B$2:$B$301,A153)=0,"",MAXIFS(Seguimiento!$C$2:$C$301,Seguimiento!$B$2:$B$301,A153)),""))</f>
        <v/>
      </c>
      <c r="X153" s="8">
        <f>IF(W153="","",'Catálogos y parámetros'!$B$2-W153)</f>
        <v/>
      </c>
    </row>
    <row r="154">
      <c r="A154" s="13" t="n"/>
      <c r="B154" s="13" t="n"/>
      <c r="C154" s="28" t="n"/>
      <c r="D154" s="13" t="n"/>
      <c r="E154" s="13" t="n"/>
      <c r="F154" s="15" t="n"/>
      <c r="G154" s="15" t="n"/>
      <c r="H154" s="16" t="n"/>
      <c r="I154" s="17" t="n"/>
      <c r="J154" s="17" t="n"/>
      <c r="K154" s="29">
        <f>IF(OR(C154="",H154=""),"",C154+H154)</f>
        <v/>
      </c>
      <c r="L154" s="28" t="n"/>
      <c r="M154" s="17" t="n"/>
      <c r="N154" s="15" t="n"/>
      <c r="O154" s="15" t="n"/>
      <c r="P154" s="28" t="n"/>
      <c r="Q154" s="28" t="n"/>
      <c r="R154" s="5">
        <f>IF(K154="","",K154-'Catálogos y parámetros'!$B$2)</f>
        <v/>
      </c>
      <c r="S154" s="19">
        <f>IF(OR(L154="",M154="",I154="",J154=""),"",J154+I154-M154)</f>
        <v/>
      </c>
      <c r="T154" s="20">
        <f>IF(L154="","Sin reporte",IF(OR(K154="",M154="",J154="",I154=""),"Revisar datos",IF(AND(L154&lt;=K154,M154&lt;=J154+I154),"Dentro de parámetros","Fuera de parámetros")))</f>
        <v/>
      </c>
      <c r="U154" s="3">
        <f>IF(A154="","",IF(AND(OR(N154="Reportada",N154="En revisión",N154="Autorizada"),P154&lt;&gt;"",P154&lt;'Catálogos y parámetros'!$B$2),"Crítica",IF(AND(OR(N154="Reportada",N154="En revisión",N154="Autorizada"),X154&gt;'Catálogos y parámetros'!$B$4),"Alta",IF(AND(L154="",R154&gt;=0,R154&lt;='Catálogos y parámetros'!$B$3),"Vigilar","Normal"))))</f>
        <v/>
      </c>
      <c r="V154" s="20">
        <f>IF(K154="","",IF(K154&lt;'Catálogos y parámetros'!$B$2,"Vencida por fecha",IF(R154&lt;='Catálogos y parámetros'!$B$3,"Por vencer","Vigente")))</f>
        <v/>
      </c>
      <c r="W154" s="29">
        <f>IF(A154="","",IFERROR(IF(COUNTIF(Seguimiento!$B$2:$B$301,A154)=0,"",MAXIFS(Seguimiento!$C$2:$C$301,Seguimiento!$B$2:$B$301,A154)),""))</f>
        <v/>
      </c>
      <c r="X154" s="5">
        <f>IF(W154="","",'Catálogos y parámetros'!$B$2-W154)</f>
        <v/>
      </c>
    </row>
    <row r="155">
      <c r="A155" s="13" t="n"/>
      <c r="B155" s="13" t="n"/>
      <c r="C155" s="28" t="n"/>
      <c r="D155" s="13" t="n"/>
      <c r="E155" s="13" t="n"/>
      <c r="F155" s="15" t="n"/>
      <c r="G155" s="15" t="n"/>
      <c r="H155" s="16" t="n"/>
      <c r="I155" s="17" t="n"/>
      <c r="J155" s="17" t="n"/>
      <c r="K155" s="30">
        <f>IF(OR(C155="",H155=""),"",C155+H155)</f>
        <v/>
      </c>
      <c r="L155" s="28" t="n"/>
      <c r="M155" s="17" t="n"/>
      <c r="N155" s="15" t="n"/>
      <c r="O155" s="15" t="n"/>
      <c r="P155" s="28" t="n"/>
      <c r="Q155" s="28" t="n"/>
      <c r="R155" s="8">
        <f>IF(K155="","",K155-'Catálogos y parámetros'!$B$2)</f>
        <v/>
      </c>
      <c r="S155" s="22">
        <f>IF(OR(L155="",M155="",I155="",J155=""),"",J155+I155-M155)</f>
        <v/>
      </c>
      <c r="T155" s="23">
        <f>IF(L155="","Sin reporte",IF(OR(K155="",M155="",J155="",I155=""),"Revisar datos",IF(AND(L155&lt;=K155,M155&lt;=J155+I155),"Dentro de parámetros","Fuera de parámetros")))</f>
        <v/>
      </c>
      <c r="U155" s="6">
        <f>IF(A155="","",IF(AND(OR(N155="Reportada",N155="En revisión",N155="Autorizada"),P155&lt;&gt;"",P155&lt;'Catálogos y parámetros'!$B$2),"Crítica",IF(AND(OR(N155="Reportada",N155="En revisión",N155="Autorizada"),X155&gt;'Catálogos y parámetros'!$B$4),"Alta",IF(AND(L155="",R155&gt;=0,R155&lt;='Catálogos y parámetros'!$B$3),"Vigilar","Normal"))))</f>
        <v/>
      </c>
      <c r="V155" s="23">
        <f>IF(K155="","",IF(K155&lt;'Catálogos y parámetros'!$B$2,"Vencida por fecha",IF(R155&lt;='Catálogos y parámetros'!$B$3,"Por vencer","Vigente")))</f>
        <v/>
      </c>
      <c r="W155" s="30">
        <f>IF(A155="","",IFERROR(IF(COUNTIF(Seguimiento!$B$2:$B$301,A155)=0,"",MAXIFS(Seguimiento!$C$2:$C$301,Seguimiento!$B$2:$B$301,A155)),""))</f>
        <v/>
      </c>
      <c r="X155" s="8">
        <f>IF(W155="","",'Catálogos y parámetros'!$B$2-W155)</f>
        <v/>
      </c>
    </row>
    <row r="156">
      <c r="A156" s="13" t="n"/>
      <c r="B156" s="13" t="n"/>
      <c r="C156" s="28" t="n"/>
      <c r="D156" s="13" t="n"/>
      <c r="E156" s="13" t="n"/>
      <c r="F156" s="15" t="n"/>
      <c r="G156" s="15" t="n"/>
      <c r="H156" s="16" t="n"/>
      <c r="I156" s="17" t="n"/>
      <c r="J156" s="17" t="n"/>
      <c r="K156" s="29">
        <f>IF(OR(C156="",H156=""),"",C156+H156)</f>
        <v/>
      </c>
      <c r="L156" s="28" t="n"/>
      <c r="M156" s="17" t="n"/>
      <c r="N156" s="15" t="n"/>
      <c r="O156" s="15" t="n"/>
      <c r="P156" s="28" t="n"/>
      <c r="Q156" s="28" t="n"/>
      <c r="R156" s="5">
        <f>IF(K156="","",K156-'Catálogos y parámetros'!$B$2)</f>
        <v/>
      </c>
      <c r="S156" s="19">
        <f>IF(OR(L156="",M156="",I156="",J156=""),"",J156+I156-M156)</f>
        <v/>
      </c>
      <c r="T156" s="20">
        <f>IF(L156="","Sin reporte",IF(OR(K156="",M156="",J156="",I156=""),"Revisar datos",IF(AND(L156&lt;=K156,M156&lt;=J156+I156),"Dentro de parámetros","Fuera de parámetros")))</f>
        <v/>
      </c>
      <c r="U156" s="3">
        <f>IF(A156="","",IF(AND(OR(N156="Reportada",N156="En revisión",N156="Autorizada"),P156&lt;&gt;"",P156&lt;'Catálogos y parámetros'!$B$2),"Crítica",IF(AND(OR(N156="Reportada",N156="En revisión",N156="Autorizada"),X156&gt;'Catálogos y parámetros'!$B$4),"Alta",IF(AND(L156="",R156&gt;=0,R156&lt;='Catálogos y parámetros'!$B$3),"Vigilar","Normal"))))</f>
        <v/>
      </c>
      <c r="V156" s="20">
        <f>IF(K156="","",IF(K156&lt;'Catálogos y parámetros'!$B$2,"Vencida por fecha",IF(R156&lt;='Catálogos y parámetros'!$B$3,"Por vencer","Vigente")))</f>
        <v/>
      </c>
      <c r="W156" s="29">
        <f>IF(A156="","",IFERROR(IF(COUNTIF(Seguimiento!$B$2:$B$301,A156)=0,"",MAXIFS(Seguimiento!$C$2:$C$301,Seguimiento!$B$2:$B$301,A156)),""))</f>
        <v/>
      </c>
      <c r="X156" s="5">
        <f>IF(W156="","",'Catálogos y parámetros'!$B$2-W156)</f>
        <v/>
      </c>
    </row>
    <row r="157">
      <c r="A157" s="13" t="n"/>
      <c r="B157" s="13" t="n"/>
      <c r="C157" s="28" t="n"/>
      <c r="D157" s="13" t="n"/>
      <c r="E157" s="13" t="n"/>
      <c r="F157" s="15" t="n"/>
      <c r="G157" s="15" t="n"/>
      <c r="H157" s="16" t="n"/>
      <c r="I157" s="17" t="n"/>
      <c r="J157" s="17" t="n"/>
      <c r="K157" s="30">
        <f>IF(OR(C157="",H157=""),"",C157+H157)</f>
        <v/>
      </c>
      <c r="L157" s="28" t="n"/>
      <c r="M157" s="17" t="n"/>
      <c r="N157" s="15" t="n"/>
      <c r="O157" s="15" t="n"/>
      <c r="P157" s="28" t="n"/>
      <c r="Q157" s="28" t="n"/>
      <c r="R157" s="8">
        <f>IF(K157="","",K157-'Catálogos y parámetros'!$B$2)</f>
        <v/>
      </c>
      <c r="S157" s="22">
        <f>IF(OR(L157="",M157="",I157="",J157=""),"",J157+I157-M157)</f>
        <v/>
      </c>
      <c r="T157" s="23">
        <f>IF(L157="","Sin reporte",IF(OR(K157="",M157="",J157="",I157=""),"Revisar datos",IF(AND(L157&lt;=K157,M157&lt;=J157+I157),"Dentro de parámetros","Fuera de parámetros")))</f>
        <v/>
      </c>
      <c r="U157" s="6">
        <f>IF(A157="","",IF(AND(OR(N157="Reportada",N157="En revisión",N157="Autorizada"),P157&lt;&gt;"",P157&lt;'Catálogos y parámetros'!$B$2),"Crítica",IF(AND(OR(N157="Reportada",N157="En revisión",N157="Autorizada"),X157&gt;'Catálogos y parámetros'!$B$4),"Alta",IF(AND(L157="",R157&gt;=0,R157&lt;='Catálogos y parámetros'!$B$3),"Vigilar","Normal"))))</f>
        <v/>
      </c>
      <c r="V157" s="23">
        <f>IF(K157="","",IF(K157&lt;'Catálogos y parámetros'!$B$2,"Vencida por fecha",IF(R157&lt;='Catálogos y parámetros'!$B$3,"Por vencer","Vigente")))</f>
        <v/>
      </c>
      <c r="W157" s="30">
        <f>IF(A157="","",IFERROR(IF(COUNTIF(Seguimiento!$B$2:$B$301,A157)=0,"",MAXIFS(Seguimiento!$C$2:$C$301,Seguimiento!$B$2:$B$301,A157)),""))</f>
        <v/>
      </c>
      <c r="X157" s="8">
        <f>IF(W157="","",'Catálogos y parámetros'!$B$2-W157)</f>
        <v/>
      </c>
    </row>
    <row r="158">
      <c r="A158" s="13" t="n"/>
      <c r="B158" s="13" t="n"/>
      <c r="C158" s="28" t="n"/>
      <c r="D158" s="13" t="n"/>
      <c r="E158" s="13" t="n"/>
      <c r="F158" s="15" t="n"/>
      <c r="G158" s="15" t="n"/>
      <c r="H158" s="16" t="n"/>
      <c r="I158" s="17" t="n"/>
      <c r="J158" s="17" t="n"/>
      <c r="K158" s="29">
        <f>IF(OR(C158="",H158=""),"",C158+H158)</f>
        <v/>
      </c>
      <c r="L158" s="28" t="n"/>
      <c r="M158" s="17" t="n"/>
      <c r="N158" s="15" t="n"/>
      <c r="O158" s="15" t="n"/>
      <c r="P158" s="28" t="n"/>
      <c r="Q158" s="28" t="n"/>
      <c r="R158" s="5">
        <f>IF(K158="","",K158-'Catálogos y parámetros'!$B$2)</f>
        <v/>
      </c>
      <c r="S158" s="19">
        <f>IF(OR(L158="",M158="",I158="",J158=""),"",J158+I158-M158)</f>
        <v/>
      </c>
      <c r="T158" s="20">
        <f>IF(L158="","Sin reporte",IF(OR(K158="",M158="",J158="",I158=""),"Revisar datos",IF(AND(L158&lt;=K158,M158&lt;=J158+I158),"Dentro de parámetros","Fuera de parámetros")))</f>
        <v/>
      </c>
      <c r="U158" s="3">
        <f>IF(A158="","",IF(AND(OR(N158="Reportada",N158="En revisión",N158="Autorizada"),P158&lt;&gt;"",P158&lt;'Catálogos y parámetros'!$B$2),"Crítica",IF(AND(OR(N158="Reportada",N158="En revisión",N158="Autorizada"),X158&gt;'Catálogos y parámetros'!$B$4),"Alta",IF(AND(L158="",R158&gt;=0,R158&lt;='Catálogos y parámetros'!$B$3),"Vigilar","Normal"))))</f>
        <v/>
      </c>
      <c r="V158" s="20">
        <f>IF(K158="","",IF(K158&lt;'Catálogos y parámetros'!$B$2,"Vencida por fecha",IF(R158&lt;='Catálogos y parámetros'!$B$3,"Por vencer","Vigente")))</f>
        <v/>
      </c>
      <c r="W158" s="29">
        <f>IF(A158="","",IFERROR(IF(COUNTIF(Seguimiento!$B$2:$B$301,A158)=0,"",MAXIFS(Seguimiento!$C$2:$C$301,Seguimiento!$B$2:$B$301,A158)),""))</f>
        <v/>
      </c>
      <c r="X158" s="5">
        <f>IF(W158="","",'Catálogos y parámetros'!$B$2-W158)</f>
        <v/>
      </c>
    </row>
    <row r="159">
      <c r="A159" s="13" t="n"/>
      <c r="B159" s="13" t="n"/>
      <c r="C159" s="28" t="n"/>
      <c r="D159" s="13" t="n"/>
      <c r="E159" s="13" t="n"/>
      <c r="F159" s="15" t="n"/>
      <c r="G159" s="15" t="n"/>
      <c r="H159" s="16" t="n"/>
      <c r="I159" s="17" t="n"/>
      <c r="J159" s="17" t="n"/>
      <c r="K159" s="30">
        <f>IF(OR(C159="",H159=""),"",C159+H159)</f>
        <v/>
      </c>
      <c r="L159" s="28" t="n"/>
      <c r="M159" s="17" t="n"/>
      <c r="N159" s="15" t="n"/>
      <c r="O159" s="15" t="n"/>
      <c r="P159" s="28" t="n"/>
      <c r="Q159" s="28" t="n"/>
      <c r="R159" s="8">
        <f>IF(K159="","",K159-'Catálogos y parámetros'!$B$2)</f>
        <v/>
      </c>
      <c r="S159" s="22">
        <f>IF(OR(L159="",M159="",I159="",J159=""),"",J159+I159-M159)</f>
        <v/>
      </c>
      <c r="T159" s="23">
        <f>IF(L159="","Sin reporte",IF(OR(K159="",M159="",J159="",I159=""),"Revisar datos",IF(AND(L159&lt;=K159,M159&lt;=J159+I159),"Dentro de parámetros","Fuera de parámetros")))</f>
        <v/>
      </c>
      <c r="U159" s="6">
        <f>IF(A159="","",IF(AND(OR(N159="Reportada",N159="En revisión",N159="Autorizada"),P159&lt;&gt;"",P159&lt;'Catálogos y parámetros'!$B$2),"Crítica",IF(AND(OR(N159="Reportada",N159="En revisión",N159="Autorizada"),X159&gt;'Catálogos y parámetros'!$B$4),"Alta",IF(AND(L159="",R159&gt;=0,R159&lt;='Catálogos y parámetros'!$B$3),"Vigilar","Normal"))))</f>
        <v/>
      </c>
      <c r="V159" s="23">
        <f>IF(K159="","",IF(K159&lt;'Catálogos y parámetros'!$B$2,"Vencida por fecha",IF(R159&lt;='Catálogos y parámetros'!$B$3,"Por vencer","Vigente")))</f>
        <v/>
      </c>
      <c r="W159" s="30">
        <f>IF(A159="","",IFERROR(IF(COUNTIF(Seguimiento!$B$2:$B$301,A159)=0,"",MAXIFS(Seguimiento!$C$2:$C$301,Seguimiento!$B$2:$B$301,A159)),""))</f>
        <v/>
      </c>
      <c r="X159" s="8">
        <f>IF(W159="","",'Catálogos y parámetros'!$B$2-W159)</f>
        <v/>
      </c>
    </row>
    <row r="160">
      <c r="A160" s="13" t="n"/>
      <c r="B160" s="13" t="n"/>
      <c r="C160" s="28" t="n"/>
      <c r="D160" s="13" t="n"/>
      <c r="E160" s="13" t="n"/>
      <c r="F160" s="15" t="n"/>
      <c r="G160" s="15" t="n"/>
      <c r="H160" s="16" t="n"/>
      <c r="I160" s="17" t="n"/>
      <c r="J160" s="17" t="n"/>
      <c r="K160" s="29">
        <f>IF(OR(C160="",H160=""),"",C160+H160)</f>
        <v/>
      </c>
      <c r="L160" s="28" t="n"/>
      <c r="M160" s="17" t="n"/>
      <c r="N160" s="15" t="n"/>
      <c r="O160" s="15" t="n"/>
      <c r="P160" s="28" t="n"/>
      <c r="Q160" s="28" t="n"/>
      <c r="R160" s="5">
        <f>IF(K160="","",K160-'Catálogos y parámetros'!$B$2)</f>
        <v/>
      </c>
      <c r="S160" s="19">
        <f>IF(OR(L160="",M160="",I160="",J160=""),"",J160+I160-M160)</f>
        <v/>
      </c>
      <c r="T160" s="20">
        <f>IF(L160="","Sin reporte",IF(OR(K160="",M160="",J160="",I160=""),"Revisar datos",IF(AND(L160&lt;=K160,M160&lt;=J160+I160),"Dentro de parámetros","Fuera de parámetros")))</f>
        <v/>
      </c>
      <c r="U160" s="3">
        <f>IF(A160="","",IF(AND(OR(N160="Reportada",N160="En revisión",N160="Autorizada"),P160&lt;&gt;"",P160&lt;'Catálogos y parámetros'!$B$2),"Crítica",IF(AND(OR(N160="Reportada",N160="En revisión",N160="Autorizada"),X160&gt;'Catálogos y parámetros'!$B$4),"Alta",IF(AND(L160="",R160&gt;=0,R160&lt;='Catálogos y parámetros'!$B$3),"Vigilar","Normal"))))</f>
        <v/>
      </c>
      <c r="V160" s="20">
        <f>IF(K160="","",IF(K160&lt;'Catálogos y parámetros'!$B$2,"Vencida por fecha",IF(R160&lt;='Catálogos y parámetros'!$B$3,"Por vencer","Vigente")))</f>
        <v/>
      </c>
      <c r="W160" s="29">
        <f>IF(A160="","",IFERROR(IF(COUNTIF(Seguimiento!$B$2:$B$301,A160)=0,"",MAXIFS(Seguimiento!$C$2:$C$301,Seguimiento!$B$2:$B$301,A160)),""))</f>
        <v/>
      </c>
      <c r="X160" s="5">
        <f>IF(W160="","",'Catálogos y parámetros'!$B$2-W160)</f>
        <v/>
      </c>
    </row>
    <row r="161">
      <c r="A161" s="13" t="n"/>
      <c r="B161" s="13" t="n"/>
      <c r="C161" s="28" t="n"/>
      <c r="D161" s="13" t="n"/>
      <c r="E161" s="13" t="n"/>
      <c r="F161" s="15" t="n"/>
      <c r="G161" s="15" t="n"/>
      <c r="H161" s="16" t="n"/>
      <c r="I161" s="17" t="n"/>
      <c r="J161" s="17" t="n"/>
      <c r="K161" s="30">
        <f>IF(OR(C161="",H161=""),"",C161+H161)</f>
        <v/>
      </c>
      <c r="L161" s="28" t="n"/>
      <c r="M161" s="17" t="n"/>
      <c r="N161" s="15" t="n"/>
      <c r="O161" s="15" t="n"/>
      <c r="P161" s="28" t="n"/>
      <c r="Q161" s="28" t="n"/>
      <c r="R161" s="8">
        <f>IF(K161="","",K161-'Catálogos y parámetros'!$B$2)</f>
        <v/>
      </c>
      <c r="S161" s="22">
        <f>IF(OR(L161="",M161="",I161="",J161=""),"",J161+I161-M161)</f>
        <v/>
      </c>
      <c r="T161" s="23">
        <f>IF(L161="","Sin reporte",IF(OR(K161="",M161="",J161="",I161=""),"Revisar datos",IF(AND(L161&lt;=K161,M161&lt;=J161+I161),"Dentro de parámetros","Fuera de parámetros")))</f>
        <v/>
      </c>
      <c r="U161" s="6">
        <f>IF(A161="","",IF(AND(OR(N161="Reportada",N161="En revisión",N161="Autorizada"),P161&lt;&gt;"",P161&lt;'Catálogos y parámetros'!$B$2),"Crítica",IF(AND(OR(N161="Reportada",N161="En revisión",N161="Autorizada"),X161&gt;'Catálogos y parámetros'!$B$4),"Alta",IF(AND(L161="",R161&gt;=0,R161&lt;='Catálogos y parámetros'!$B$3),"Vigilar","Normal"))))</f>
        <v/>
      </c>
      <c r="V161" s="23">
        <f>IF(K161="","",IF(K161&lt;'Catálogos y parámetros'!$B$2,"Vencida por fecha",IF(R161&lt;='Catálogos y parámetros'!$B$3,"Por vencer","Vigente")))</f>
        <v/>
      </c>
      <c r="W161" s="30">
        <f>IF(A161="","",IFERROR(IF(COUNTIF(Seguimiento!$B$2:$B$301,A161)=0,"",MAXIFS(Seguimiento!$C$2:$C$301,Seguimiento!$B$2:$B$301,A161)),""))</f>
        <v/>
      </c>
      <c r="X161" s="8">
        <f>IF(W161="","",'Catálogos y parámetros'!$B$2-W161)</f>
        <v/>
      </c>
    </row>
    <row r="162">
      <c r="A162" s="13" t="n"/>
      <c r="B162" s="13" t="n"/>
      <c r="C162" s="28" t="n"/>
      <c r="D162" s="13" t="n"/>
      <c r="E162" s="13" t="n"/>
      <c r="F162" s="15" t="n"/>
      <c r="G162" s="15" t="n"/>
      <c r="H162" s="16" t="n"/>
      <c r="I162" s="17" t="n"/>
      <c r="J162" s="17" t="n"/>
      <c r="K162" s="29">
        <f>IF(OR(C162="",H162=""),"",C162+H162)</f>
        <v/>
      </c>
      <c r="L162" s="28" t="n"/>
      <c r="M162" s="17" t="n"/>
      <c r="N162" s="15" t="n"/>
      <c r="O162" s="15" t="n"/>
      <c r="P162" s="28" t="n"/>
      <c r="Q162" s="28" t="n"/>
      <c r="R162" s="5">
        <f>IF(K162="","",K162-'Catálogos y parámetros'!$B$2)</f>
        <v/>
      </c>
      <c r="S162" s="19">
        <f>IF(OR(L162="",M162="",I162="",J162=""),"",J162+I162-M162)</f>
        <v/>
      </c>
      <c r="T162" s="20">
        <f>IF(L162="","Sin reporte",IF(OR(K162="",M162="",J162="",I162=""),"Revisar datos",IF(AND(L162&lt;=K162,M162&lt;=J162+I162),"Dentro de parámetros","Fuera de parámetros")))</f>
        <v/>
      </c>
      <c r="U162" s="3">
        <f>IF(A162="","",IF(AND(OR(N162="Reportada",N162="En revisión",N162="Autorizada"),P162&lt;&gt;"",P162&lt;'Catálogos y parámetros'!$B$2),"Crítica",IF(AND(OR(N162="Reportada",N162="En revisión",N162="Autorizada"),X162&gt;'Catálogos y parámetros'!$B$4),"Alta",IF(AND(L162="",R162&gt;=0,R162&lt;='Catálogos y parámetros'!$B$3),"Vigilar","Normal"))))</f>
        <v/>
      </c>
      <c r="V162" s="20">
        <f>IF(K162="","",IF(K162&lt;'Catálogos y parámetros'!$B$2,"Vencida por fecha",IF(R162&lt;='Catálogos y parámetros'!$B$3,"Por vencer","Vigente")))</f>
        <v/>
      </c>
      <c r="W162" s="29">
        <f>IF(A162="","",IFERROR(IF(COUNTIF(Seguimiento!$B$2:$B$301,A162)=0,"",MAXIFS(Seguimiento!$C$2:$C$301,Seguimiento!$B$2:$B$301,A162)),""))</f>
        <v/>
      </c>
      <c r="X162" s="5">
        <f>IF(W162="","",'Catálogos y parámetros'!$B$2-W162)</f>
        <v/>
      </c>
    </row>
    <row r="163">
      <c r="A163" s="13" t="n"/>
      <c r="B163" s="13" t="n"/>
      <c r="C163" s="28" t="n"/>
      <c r="D163" s="13" t="n"/>
      <c r="E163" s="13" t="n"/>
      <c r="F163" s="15" t="n"/>
      <c r="G163" s="15" t="n"/>
      <c r="H163" s="16" t="n"/>
      <c r="I163" s="17" t="n"/>
      <c r="J163" s="17" t="n"/>
      <c r="K163" s="30">
        <f>IF(OR(C163="",H163=""),"",C163+H163)</f>
        <v/>
      </c>
      <c r="L163" s="28" t="n"/>
      <c r="M163" s="17" t="n"/>
      <c r="N163" s="15" t="n"/>
      <c r="O163" s="15" t="n"/>
      <c r="P163" s="28" t="n"/>
      <c r="Q163" s="28" t="n"/>
      <c r="R163" s="8">
        <f>IF(K163="","",K163-'Catálogos y parámetros'!$B$2)</f>
        <v/>
      </c>
      <c r="S163" s="22">
        <f>IF(OR(L163="",M163="",I163="",J163=""),"",J163+I163-M163)</f>
        <v/>
      </c>
      <c r="T163" s="23">
        <f>IF(L163="","Sin reporte",IF(OR(K163="",M163="",J163="",I163=""),"Revisar datos",IF(AND(L163&lt;=K163,M163&lt;=J163+I163),"Dentro de parámetros","Fuera de parámetros")))</f>
        <v/>
      </c>
      <c r="U163" s="6">
        <f>IF(A163="","",IF(AND(OR(N163="Reportada",N163="En revisión",N163="Autorizada"),P163&lt;&gt;"",P163&lt;'Catálogos y parámetros'!$B$2),"Crítica",IF(AND(OR(N163="Reportada",N163="En revisión",N163="Autorizada"),X163&gt;'Catálogos y parámetros'!$B$4),"Alta",IF(AND(L163="",R163&gt;=0,R163&lt;='Catálogos y parámetros'!$B$3),"Vigilar","Normal"))))</f>
        <v/>
      </c>
      <c r="V163" s="23">
        <f>IF(K163="","",IF(K163&lt;'Catálogos y parámetros'!$B$2,"Vencida por fecha",IF(R163&lt;='Catálogos y parámetros'!$B$3,"Por vencer","Vigente")))</f>
        <v/>
      </c>
      <c r="W163" s="30">
        <f>IF(A163="","",IFERROR(IF(COUNTIF(Seguimiento!$B$2:$B$301,A163)=0,"",MAXIFS(Seguimiento!$C$2:$C$301,Seguimiento!$B$2:$B$301,A163)),""))</f>
        <v/>
      </c>
      <c r="X163" s="8">
        <f>IF(W163="","",'Catálogos y parámetros'!$B$2-W163)</f>
        <v/>
      </c>
    </row>
    <row r="164">
      <c r="A164" s="13" t="n"/>
      <c r="B164" s="13" t="n"/>
      <c r="C164" s="28" t="n"/>
      <c r="D164" s="13" t="n"/>
      <c r="E164" s="13" t="n"/>
      <c r="F164" s="15" t="n"/>
      <c r="G164" s="15" t="n"/>
      <c r="H164" s="16" t="n"/>
      <c r="I164" s="17" t="n"/>
      <c r="J164" s="17" t="n"/>
      <c r="K164" s="29">
        <f>IF(OR(C164="",H164=""),"",C164+H164)</f>
        <v/>
      </c>
      <c r="L164" s="28" t="n"/>
      <c r="M164" s="17" t="n"/>
      <c r="N164" s="15" t="n"/>
      <c r="O164" s="15" t="n"/>
      <c r="P164" s="28" t="n"/>
      <c r="Q164" s="28" t="n"/>
      <c r="R164" s="5">
        <f>IF(K164="","",K164-'Catálogos y parámetros'!$B$2)</f>
        <v/>
      </c>
      <c r="S164" s="19">
        <f>IF(OR(L164="",M164="",I164="",J164=""),"",J164+I164-M164)</f>
        <v/>
      </c>
      <c r="T164" s="20">
        <f>IF(L164="","Sin reporte",IF(OR(K164="",M164="",J164="",I164=""),"Revisar datos",IF(AND(L164&lt;=K164,M164&lt;=J164+I164),"Dentro de parámetros","Fuera de parámetros")))</f>
        <v/>
      </c>
      <c r="U164" s="3">
        <f>IF(A164="","",IF(AND(OR(N164="Reportada",N164="En revisión",N164="Autorizada"),P164&lt;&gt;"",P164&lt;'Catálogos y parámetros'!$B$2),"Crítica",IF(AND(OR(N164="Reportada",N164="En revisión",N164="Autorizada"),X164&gt;'Catálogos y parámetros'!$B$4),"Alta",IF(AND(L164="",R164&gt;=0,R164&lt;='Catálogos y parámetros'!$B$3),"Vigilar","Normal"))))</f>
        <v/>
      </c>
      <c r="V164" s="20">
        <f>IF(K164="","",IF(K164&lt;'Catálogos y parámetros'!$B$2,"Vencida por fecha",IF(R164&lt;='Catálogos y parámetros'!$B$3,"Por vencer","Vigente")))</f>
        <v/>
      </c>
      <c r="W164" s="29">
        <f>IF(A164="","",IFERROR(IF(COUNTIF(Seguimiento!$B$2:$B$301,A164)=0,"",MAXIFS(Seguimiento!$C$2:$C$301,Seguimiento!$B$2:$B$301,A164)),""))</f>
        <v/>
      </c>
      <c r="X164" s="5">
        <f>IF(W164="","",'Catálogos y parámetros'!$B$2-W164)</f>
        <v/>
      </c>
    </row>
    <row r="165">
      <c r="A165" s="13" t="n"/>
      <c r="B165" s="13" t="n"/>
      <c r="C165" s="28" t="n"/>
      <c r="D165" s="13" t="n"/>
      <c r="E165" s="13" t="n"/>
      <c r="F165" s="15" t="n"/>
      <c r="G165" s="15" t="n"/>
      <c r="H165" s="16" t="n"/>
      <c r="I165" s="17" t="n"/>
      <c r="J165" s="17" t="n"/>
      <c r="K165" s="30">
        <f>IF(OR(C165="",H165=""),"",C165+H165)</f>
        <v/>
      </c>
      <c r="L165" s="28" t="n"/>
      <c r="M165" s="17" t="n"/>
      <c r="N165" s="15" t="n"/>
      <c r="O165" s="15" t="n"/>
      <c r="P165" s="28" t="n"/>
      <c r="Q165" s="28" t="n"/>
      <c r="R165" s="8">
        <f>IF(K165="","",K165-'Catálogos y parámetros'!$B$2)</f>
        <v/>
      </c>
      <c r="S165" s="22">
        <f>IF(OR(L165="",M165="",I165="",J165=""),"",J165+I165-M165)</f>
        <v/>
      </c>
      <c r="T165" s="23">
        <f>IF(L165="","Sin reporte",IF(OR(K165="",M165="",J165="",I165=""),"Revisar datos",IF(AND(L165&lt;=K165,M165&lt;=J165+I165),"Dentro de parámetros","Fuera de parámetros")))</f>
        <v/>
      </c>
      <c r="U165" s="6">
        <f>IF(A165="","",IF(AND(OR(N165="Reportada",N165="En revisión",N165="Autorizada"),P165&lt;&gt;"",P165&lt;'Catálogos y parámetros'!$B$2),"Crítica",IF(AND(OR(N165="Reportada",N165="En revisión",N165="Autorizada"),X165&gt;'Catálogos y parámetros'!$B$4),"Alta",IF(AND(L165="",R165&gt;=0,R165&lt;='Catálogos y parámetros'!$B$3),"Vigilar","Normal"))))</f>
        <v/>
      </c>
      <c r="V165" s="23">
        <f>IF(K165="","",IF(K165&lt;'Catálogos y parámetros'!$B$2,"Vencida por fecha",IF(R165&lt;='Catálogos y parámetros'!$B$3,"Por vencer","Vigente")))</f>
        <v/>
      </c>
      <c r="W165" s="30">
        <f>IF(A165="","",IFERROR(IF(COUNTIF(Seguimiento!$B$2:$B$301,A165)=0,"",MAXIFS(Seguimiento!$C$2:$C$301,Seguimiento!$B$2:$B$301,A165)),""))</f>
        <v/>
      </c>
      <c r="X165" s="8">
        <f>IF(W165="","",'Catálogos y parámetros'!$B$2-W165)</f>
        <v/>
      </c>
    </row>
    <row r="166">
      <c r="A166" s="13" t="n"/>
      <c r="B166" s="13" t="n"/>
      <c r="C166" s="28" t="n"/>
      <c r="D166" s="13" t="n"/>
      <c r="E166" s="13" t="n"/>
      <c r="F166" s="15" t="n"/>
      <c r="G166" s="15" t="n"/>
      <c r="H166" s="16" t="n"/>
      <c r="I166" s="17" t="n"/>
      <c r="J166" s="17" t="n"/>
      <c r="K166" s="29">
        <f>IF(OR(C166="",H166=""),"",C166+H166)</f>
        <v/>
      </c>
      <c r="L166" s="28" t="n"/>
      <c r="M166" s="17" t="n"/>
      <c r="N166" s="15" t="n"/>
      <c r="O166" s="15" t="n"/>
      <c r="P166" s="28" t="n"/>
      <c r="Q166" s="28" t="n"/>
      <c r="R166" s="5">
        <f>IF(K166="","",K166-'Catálogos y parámetros'!$B$2)</f>
        <v/>
      </c>
      <c r="S166" s="19">
        <f>IF(OR(L166="",M166="",I166="",J166=""),"",J166+I166-M166)</f>
        <v/>
      </c>
      <c r="T166" s="20">
        <f>IF(L166="","Sin reporte",IF(OR(K166="",M166="",J166="",I166=""),"Revisar datos",IF(AND(L166&lt;=K166,M166&lt;=J166+I166),"Dentro de parámetros","Fuera de parámetros")))</f>
        <v/>
      </c>
      <c r="U166" s="3">
        <f>IF(A166="","",IF(AND(OR(N166="Reportada",N166="En revisión",N166="Autorizada"),P166&lt;&gt;"",P166&lt;'Catálogos y parámetros'!$B$2),"Crítica",IF(AND(OR(N166="Reportada",N166="En revisión",N166="Autorizada"),X166&gt;'Catálogos y parámetros'!$B$4),"Alta",IF(AND(L166="",R166&gt;=0,R166&lt;='Catálogos y parámetros'!$B$3),"Vigilar","Normal"))))</f>
        <v/>
      </c>
      <c r="V166" s="20">
        <f>IF(K166="","",IF(K166&lt;'Catálogos y parámetros'!$B$2,"Vencida por fecha",IF(R166&lt;='Catálogos y parámetros'!$B$3,"Por vencer","Vigente")))</f>
        <v/>
      </c>
      <c r="W166" s="29">
        <f>IF(A166="","",IFERROR(IF(COUNTIF(Seguimiento!$B$2:$B$301,A166)=0,"",MAXIFS(Seguimiento!$C$2:$C$301,Seguimiento!$B$2:$B$301,A166)),""))</f>
        <v/>
      </c>
      <c r="X166" s="5">
        <f>IF(W166="","",'Catálogos y parámetros'!$B$2-W166)</f>
        <v/>
      </c>
    </row>
    <row r="167">
      <c r="A167" s="13" t="n"/>
      <c r="B167" s="13" t="n"/>
      <c r="C167" s="28" t="n"/>
      <c r="D167" s="13" t="n"/>
      <c r="E167" s="13" t="n"/>
      <c r="F167" s="15" t="n"/>
      <c r="G167" s="15" t="n"/>
      <c r="H167" s="16" t="n"/>
      <c r="I167" s="17" t="n"/>
      <c r="J167" s="17" t="n"/>
      <c r="K167" s="30">
        <f>IF(OR(C167="",H167=""),"",C167+H167)</f>
        <v/>
      </c>
      <c r="L167" s="28" t="n"/>
      <c r="M167" s="17" t="n"/>
      <c r="N167" s="15" t="n"/>
      <c r="O167" s="15" t="n"/>
      <c r="P167" s="28" t="n"/>
      <c r="Q167" s="28" t="n"/>
      <c r="R167" s="8">
        <f>IF(K167="","",K167-'Catálogos y parámetros'!$B$2)</f>
        <v/>
      </c>
      <c r="S167" s="22">
        <f>IF(OR(L167="",M167="",I167="",J167=""),"",J167+I167-M167)</f>
        <v/>
      </c>
      <c r="T167" s="23">
        <f>IF(L167="","Sin reporte",IF(OR(K167="",M167="",J167="",I167=""),"Revisar datos",IF(AND(L167&lt;=K167,M167&lt;=J167+I167),"Dentro de parámetros","Fuera de parámetros")))</f>
        <v/>
      </c>
      <c r="U167" s="6">
        <f>IF(A167="","",IF(AND(OR(N167="Reportada",N167="En revisión",N167="Autorizada"),P167&lt;&gt;"",P167&lt;'Catálogos y parámetros'!$B$2),"Crítica",IF(AND(OR(N167="Reportada",N167="En revisión",N167="Autorizada"),X167&gt;'Catálogos y parámetros'!$B$4),"Alta",IF(AND(L167="",R167&gt;=0,R167&lt;='Catálogos y parámetros'!$B$3),"Vigilar","Normal"))))</f>
        <v/>
      </c>
      <c r="V167" s="23">
        <f>IF(K167="","",IF(K167&lt;'Catálogos y parámetros'!$B$2,"Vencida por fecha",IF(R167&lt;='Catálogos y parámetros'!$B$3,"Por vencer","Vigente")))</f>
        <v/>
      </c>
      <c r="W167" s="30">
        <f>IF(A167="","",IFERROR(IF(COUNTIF(Seguimiento!$B$2:$B$301,A167)=0,"",MAXIFS(Seguimiento!$C$2:$C$301,Seguimiento!$B$2:$B$301,A167)),""))</f>
        <v/>
      </c>
      <c r="X167" s="8">
        <f>IF(W167="","",'Catálogos y parámetros'!$B$2-W167)</f>
        <v/>
      </c>
    </row>
    <row r="168">
      <c r="A168" s="13" t="n"/>
      <c r="B168" s="13" t="n"/>
      <c r="C168" s="28" t="n"/>
      <c r="D168" s="13" t="n"/>
      <c r="E168" s="13" t="n"/>
      <c r="F168" s="15" t="n"/>
      <c r="G168" s="15" t="n"/>
      <c r="H168" s="16" t="n"/>
      <c r="I168" s="17" t="n"/>
      <c r="J168" s="17" t="n"/>
      <c r="K168" s="29">
        <f>IF(OR(C168="",H168=""),"",C168+H168)</f>
        <v/>
      </c>
      <c r="L168" s="28" t="n"/>
      <c r="M168" s="17" t="n"/>
      <c r="N168" s="15" t="n"/>
      <c r="O168" s="15" t="n"/>
      <c r="P168" s="28" t="n"/>
      <c r="Q168" s="28" t="n"/>
      <c r="R168" s="5">
        <f>IF(K168="","",K168-'Catálogos y parámetros'!$B$2)</f>
        <v/>
      </c>
      <c r="S168" s="19">
        <f>IF(OR(L168="",M168="",I168="",J168=""),"",J168+I168-M168)</f>
        <v/>
      </c>
      <c r="T168" s="20">
        <f>IF(L168="","Sin reporte",IF(OR(K168="",M168="",J168="",I168=""),"Revisar datos",IF(AND(L168&lt;=K168,M168&lt;=J168+I168),"Dentro de parámetros","Fuera de parámetros")))</f>
        <v/>
      </c>
      <c r="U168" s="3">
        <f>IF(A168="","",IF(AND(OR(N168="Reportada",N168="En revisión",N168="Autorizada"),P168&lt;&gt;"",P168&lt;'Catálogos y parámetros'!$B$2),"Crítica",IF(AND(OR(N168="Reportada",N168="En revisión",N168="Autorizada"),X168&gt;'Catálogos y parámetros'!$B$4),"Alta",IF(AND(L168="",R168&gt;=0,R168&lt;='Catálogos y parámetros'!$B$3),"Vigilar","Normal"))))</f>
        <v/>
      </c>
      <c r="V168" s="20">
        <f>IF(K168="","",IF(K168&lt;'Catálogos y parámetros'!$B$2,"Vencida por fecha",IF(R168&lt;='Catálogos y parámetros'!$B$3,"Por vencer","Vigente")))</f>
        <v/>
      </c>
      <c r="W168" s="29">
        <f>IF(A168="","",IFERROR(IF(COUNTIF(Seguimiento!$B$2:$B$301,A168)=0,"",MAXIFS(Seguimiento!$C$2:$C$301,Seguimiento!$B$2:$B$301,A168)),""))</f>
        <v/>
      </c>
      <c r="X168" s="5">
        <f>IF(W168="","",'Catálogos y parámetros'!$B$2-W168)</f>
        <v/>
      </c>
    </row>
    <row r="169">
      <c r="A169" s="13" t="n"/>
      <c r="B169" s="13" t="n"/>
      <c r="C169" s="28" t="n"/>
      <c r="D169" s="13" t="n"/>
      <c r="E169" s="13" t="n"/>
      <c r="F169" s="15" t="n"/>
      <c r="G169" s="15" t="n"/>
      <c r="H169" s="16" t="n"/>
      <c r="I169" s="17" t="n"/>
      <c r="J169" s="17" t="n"/>
      <c r="K169" s="30">
        <f>IF(OR(C169="",H169=""),"",C169+H169)</f>
        <v/>
      </c>
      <c r="L169" s="28" t="n"/>
      <c r="M169" s="17" t="n"/>
      <c r="N169" s="15" t="n"/>
      <c r="O169" s="15" t="n"/>
      <c r="P169" s="28" t="n"/>
      <c r="Q169" s="28" t="n"/>
      <c r="R169" s="8">
        <f>IF(K169="","",K169-'Catálogos y parámetros'!$B$2)</f>
        <v/>
      </c>
      <c r="S169" s="22">
        <f>IF(OR(L169="",M169="",I169="",J169=""),"",J169+I169-M169)</f>
        <v/>
      </c>
      <c r="T169" s="23">
        <f>IF(L169="","Sin reporte",IF(OR(K169="",M169="",J169="",I169=""),"Revisar datos",IF(AND(L169&lt;=K169,M169&lt;=J169+I169),"Dentro de parámetros","Fuera de parámetros")))</f>
        <v/>
      </c>
      <c r="U169" s="6">
        <f>IF(A169="","",IF(AND(OR(N169="Reportada",N169="En revisión",N169="Autorizada"),P169&lt;&gt;"",P169&lt;'Catálogos y parámetros'!$B$2),"Crítica",IF(AND(OR(N169="Reportada",N169="En revisión",N169="Autorizada"),X169&gt;'Catálogos y parámetros'!$B$4),"Alta",IF(AND(L169="",R169&gt;=0,R169&lt;='Catálogos y parámetros'!$B$3),"Vigilar","Normal"))))</f>
        <v/>
      </c>
      <c r="V169" s="23">
        <f>IF(K169="","",IF(K169&lt;'Catálogos y parámetros'!$B$2,"Vencida por fecha",IF(R169&lt;='Catálogos y parámetros'!$B$3,"Por vencer","Vigente")))</f>
        <v/>
      </c>
      <c r="W169" s="30">
        <f>IF(A169="","",IFERROR(IF(COUNTIF(Seguimiento!$B$2:$B$301,A169)=0,"",MAXIFS(Seguimiento!$C$2:$C$301,Seguimiento!$B$2:$B$301,A169)),""))</f>
        <v/>
      </c>
      <c r="X169" s="8">
        <f>IF(W169="","",'Catálogos y parámetros'!$B$2-W169)</f>
        <v/>
      </c>
    </row>
    <row r="170">
      <c r="A170" s="13" t="n"/>
      <c r="B170" s="13" t="n"/>
      <c r="C170" s="28" t="n"/>
      <c r="D170" s="13" t="n"/>
      <c r="E170" s="13" t="n"/>
      <c r="F170" s="15" t="n"/>
      <c r="G170" s="15" t="n"/>
      <c r="H170" s="16" t="n"/>
      <c r="I170" s="17" t="n"/>
      <c r="J170" s="17" t="n"/>
      <c r="K170" s="29">
        <f>IF(OR(C170="",H170=""),"",C170+H170)</f>
        <v/>
      </c>
      <c r="L170" s="28" t="n"/>
      <c r="M170" s="17" t="n"/>
      <c r="N170" s="15" t="n"/>
      <c r="O170" s="15" t="n"/>
      <c r="P170" s="28" t="n"/>
      <c r="Q170" s="28" t="n"/>
      <c r="R170" s="5">
        <f>IF(K170="","",K170-'Catálogos y parámetros'!$B$2)</f>
        <v/>
      </c>
      <c r="S170" s="19">
        <f>IF(OR(L170="",M170="",I170="",J170=""),"",J170+I170-M170)</f>
        <v/>
      </c>
      <c r="T170" s="20">
        <f>IF(L170="","Sin reporte",IF(OR(K170="",M170="",J170="",I170=""),"Revisar datos",IF(AND(L170&lt;=K170,M170&lt;=J170+I170),"Dentro de parámetros","Fuera de parámetros")))</f>
        <v/>
      </c>
      <c r="U170" s="3">
        <f>IF(A170="","",IF(AND(OR(N170="Reportada",N170="En revisión",N170="Autorizada"),P170&lt;&gt;"",P170&lt;'Catálogos y parámetros'!$B$2),"Crítica",IF(AND(OR(N170="Reportada",N170="En revisión",N170="Autorizada"),X170&gt;'Catálogos y parámetros'!$B$4),"Alta",IF(AND(L170="",R170&gt;=0,R170&lt;='Catálogos y parámetros'!$B$3),"Vigilar","Normal"))))</f>
        <v/>
      </c>
      <c r="V170" s="20">
        <f>IF(K170="","",IF(K170&lt;'Catálogos y parámetros'!$B$2,"Vencida por fecha",IF(R170&lt;='Catálogos y parámetros'!$B$3,"Por vencer","Vigente")))</f>
        <v/>
      </c>
      <c r="W170" s="29">
        <f>IF(A170="","",IFERROR(IF(COUNTIF(Seguimiento!$B$2:$B$301,A170)=0,"",MAXIFS(Seguimiento!$C$2:$C$301,Seguimiento!$B$2:$B$301,A170)),""))</f>
        <v/>
      </c>
      <c r="X170" s="5">
        <f>IF(W170="","",'Catálogos y parámetros'!$B$2-W170)</f>
        <v/>
      </c>
    </row>
    <row r="171">
      <c r="A171" s="13" t="n"/>
      <c r="B171" s="13" t="n"/>
      <c r="C171" s="28" t="n"/>
      <c r="D171" s="13" t="n"/>
      <c r="E171" s="13" t="n"/>
      <c r="F171" s="15" t="n"/>
      <c r="G171" s="15" t="n"/>
      <c r="H171" s="16" t="n"/>
      <c r="I171" s="17" t="n"/>
      <c r="J171" s="17" t="n"/>
      <c r="K171" s="30">
        <f>IF(OR(C171="",H171=""),"",C171+H171)</f>
        <v/>
      </c>
      <c r="L171" s="28" t="n"/>
      <c r="M171" s="17" t="n"/>
      <c r="N171" s="15" t="n"/>
      <c r="O171" s="15" t="n"/>
      <c r="P171" s="28" t="n"/>
      <c r="Q171" s="28" t="n"/>
      <c r="R171" s="8">
        <f>IF(K171="","",K171-'Catálogos y parámetros'!$B$2)</f>
        <v/>
      </c>
      <c r="S171" s="22">
        <f>IF(OR(L171="",M171="",I171="",J171=""),"",J171+I171-M171)</f>
        <v/>
      </c>
      <c r="T171" s="23">
        <f>IF(L171="","Sin reporte",IF(OR(K171="",M171="",J171="",I171=""),"Revisar datos",IF(AND(L171&lt;=K171,M171&lt;=J171+I171),"Dentro de parámetros","Fuera de parámetros")))</f>
        <v/>
      </c>
      <c r="U171" s="6">
        <f>IF(A171="","",IF(AND(OR(N171="Reportada",N171="En revisión",N171="Autorizada"),P171&lt;&gt;"",P171&lt;'Catálogos y parámetros'!$B$2),"Crítica",IF(AND(OR(N171="Reportada",N171="En revisión",N171="Autorizada"),X171&gt;'Catálogos y parámetros'!$B$4),"Alta",IF(AND(L171="",R171&gt;=0,R171&lt;='Catálogos y parámetros'!$B$3),"Vigilar","Normal"))))</f>
        <v/>
      </c>
      <c r="V171" s="23">
        <f>IF(K171="","",IF(K171&lt;'Catálogos y parámetros'!$B$2,"Vencida por fecha",IF(R171&lt;='Catálogos y parámetros'!$B$3,"Por vencer","Vigente")))</f>
        <v/>
      </c>
      <c r="W171" s="30">
        <f>IF(A171="","",IFERROR(IF(COUNTIF(Seguimiento!$B$2:$B$301,A171)=0,"",MAXIFS(Seguimiento!$C$2:$C$301,Seguimiento!$B$2:$B$301,A171)),""))</f>
        <v/>
      </c>
      <c r="X171" s="8">
        <f>IF(W171="","",'Catálogos y parámetros'!$B$2-W171)</f>
        <v/>
      </c>
    </row>
    <row r="172">
      <c r="A172" s="13" t="n"/>
      <c r="B172" s="13" t="n"/>
      <c r="C172" s="28" t="n"/>
      <c r="D172" s="13" t="n"/>
      <c r="E172" s="13" t="n"/>
      <c r="F172" s="15" t="n"/>
      <c r="G172" s="15" t="n"/>
      <c r="H172" s="16" t="n"/>
      <c r="I172" s="17" t="n"/>
      <c r="J172" s="17" t="n"/>
      <c r="K172" s="29">
        <f>IF(OR(C172="",H172=""),"",C172+H172)</f>
        <v/>
      </c>
      <c r="L172" s="28" t="n"/>
      <c r="M172" s="17" t="n"/>
      <c r="N172" s="15" t="n"/>
      <c r="O172" s="15" t="n"/>
      <c r="P172" s="28" t="n"/>
      <c r="Q172" s="28" t="n"/>
      <c r="R172" s="5">
        <f>IF(K172="","",K172-'Catálogos y parámetros'!$B$2)</f>
        <v/>
      </c>
      <c r="S172" s="19">
        <f>IF(OR(L172="",M172="",I172="",J172=""),"",J172+I172-M172)</f>
        <v/>
      </c>
      <c r="T172" s="20">
        <f>IF(L172="","Sin reporte",IF(OR(K172="",M172="",J172="",I172=""),"Revisar datos",IF(AND(L172&lt;=K172,M172&lt;=J172+I172),"Dentro de parámetros","Fuera de parámetros")))</f>
        <v/>
      </c>
      <c r="U172" s="3">
        <f>IF(A172="","",IF(AND(OR(N172="Reportada",N172="En revisión",N172="Autorizada"),P172&lt;&gt;"",P172&lt;'Catálogos y parámetros'!$B$2),"Crítica",IF(AND(OR(N172="Reportada",N172="En revisión",N172="Autorizada"),X172&gt;'Catálogos y parámetros'!$B$4),"Alta",IF(AND(L172="",R172&gt;=0,R172&lt;='Catálogos y parámetros'!$B$3),"Vigilar","Normal"))))</f>
        <v/>
      </c>
      <c r="V172" s="20">
        <f>IF(K172="","",IF(K172&lt;'Catálogos y parámetros'!$B$2,"Vencida por fecha",IF(R172&lt;='Catálogos y parámetros'!$B$3,"Por vencer","Vigente")))</f>
        <v/>
      </c>
      <c r="W172" s="29">
        <f>IF(A172="","",IFERROR(IF(COUNTIF(Seguimiento!$B$2:$B$301,A172)=0,"",MAXIFS(Seguimiento!$C$2:$C$301,Seguimiento!$B$2:$B$301,A172)),""))</f>
        <v/>
      </c>
      <c r="X172" s="5">
        <f>IF(W172="","",'Catálogos y parámetros'!$B$2-W172)</f>
        <v/>
      </c>
    </row>
    <row r="173">
      <c r="A173" s="13" t="n"/>
      <c r="B173" s="13" t="n"/>
      <c r="C173" s="28" t="n"/>
      <c r="D173" s="13" t="n"/>
      <c r="E173" s="13" t="n"/>
      <c r="F173" s="15" t="n"/>
      <c r="G173" s="15" t="n"/>
      <c r="H173" s="16" t="n"/>
      <c r="I173" s="17" t="n"/>
      <c r="J173" s="17" t="n"/>
      <c r="K173" s="30">
        <f>IF(OR(C173="",H173=""),"",C173+H173)</f>
        <v/>
      </c>
      <c r="L173" s="28" t="n"/>
      <c r="M173" s="17" t="n"/>
      <c r="N173" s="15" t="n"/>
      <c r="O173" s="15" t="n"/>
      <c r="P173" s="28" t="n"/>
      <c r="Q173" s="28" t="n"/>
      <c r="R173" s="8">
        <f>IF(K173="","",K173-'Catálogos y parámetros'!$B$2)</f>
        <v/>
      </c>
      <c r="S173" s="22">
        <f>IF(OR(L173="",M173="",I173="",J173=""),"",J173+I173-M173)</f>
        <v/>
      </c>
      <c r="T173" s="23">
        <f>IF(L173="","Sin reporte",IF(OR(K173="",M173="",J173="",I173=""),"Revisar datos",IF(AND(L173&lt;=K173,M173&lt;=J173+I173),"Dentro de parámetros","Fuera de parámetros")))</f>
        <v/>
      </c>
      <c r="U173" s="6">
        <f>IF(A173="","",IF(AND(OR(N173="Reportada",N173="En revisión",N173="Autorizada"),P173&lt;&gt;"",P173&lt;'Catálogos y parámetros'!$B$2),"Crítica",IF(AND(OR(N173="Reportada",N173="En revisión",N173="Autorizada"),X173&gt;'Catálogos y parámetros'!$B$4),"Alta",IF(AND(L173="",R173&gt;=0,R173&lt;='Catálogos y parámetros'!$B$3),"Vigilar","Normal"))))</f>
        <v/>
      </c>
      <c r="V173" s="23">
        <f>IF(K173="","",IF(K173&lt;'Catálogos y parámetros'!$B$2,"Vencida por fecha",IF(R173&lt;='Catálogos y parámetros'!$B$3,"Por vencer","Vigente")))</f>
        <v/>
      </c>
      <c r="W173" s="30">
        <f>IF(A173="","",IFERROR(IF(COUNTIF(Seguimiento!$B$2:$B$301,A173)=0,"",MAXIFS(Seguimiento!$C$2:$C$301,Seguimiento!$B$2:$B$301,A173)),""))</f>
        <v/>
      </c>
      <c r="X173" s="8">
        <f>IF(W173="","",'Catálogos y parámetros'!$B$2-W173)</f>
        <v/>
      </c>
    </row>
    <row r="174">
      <c r="A174" s="13" t="n"/>
      <c r="B174" s="13" t="n"/>
      <c r="C174" s="28" t="n"/>
      <c r="D174" s="13" t="n"/>
      <c r="E174" s="13" t="n"/>
      <c r="F174" s="15" t="n"/>
      <c r="G174" s="15" t="n"/>
      <c r="H174" s="16" t="n"/>
      <c r="I174" s="17" t="n"/>
      <c r="J174" s="17" t="n"/>
      <c r="K174" s="29">
        <f>IF(OR(C174="",H174=""),"",C174+H174)</f>
        <v/>
      </c>
      <c r="L174" s="28" t="n"/>
      <c r="M174" s="17" t="n"/>
      <c r="N174" s="15" t="n"/>
      <c r="O174" s="15" t="n"/>
      <c r="P174" s="28" t="n"/>
      <c r="Q174" s="28" t="n"/>
      <c r="R174" s="5">
        <f>IF(K174="","",K174-'Catálogos y parámetros'!$B$2)</f>
        <v/>
      </c>
      <c r="S174" s="19">
        <f>IF(OR(L174="",M174="",I174="",J174=""),"",J174+I174-M174)</f>
        <v/>
      </c>
      <c r="T174" s="20">
        <f>IF(L174="","Sin reporte",IF(OR(K174="",M174="",J174="",I174=""),"Revisar datos",IF(AND(L174&lt;=K174,M174&lt;=J174+I174),"Dentro de parámetros","Fuera de parámetros")))</f>
        <v/>
      </c>
      <c r="U174" s="3">
        <f>IF(A174="","",IF(AND(OR(N174="Reportada",N174="En revisión",N174="Autorizada"),P174&lt;&gt;"",P174&lt;'Catálogos y parámetros'!$B$2),"Crítica",IF(AND(OR(N174="Reportada",N174="En revisión",N174="Autorizada"),X174&gt;'Catálogos y parámetros'!$B$4),"Alta",IF(AND(L174="",R174&gt;=0,R174&lt;='Catálogos y parámetros'!$B$3),"Vigilar","Normal"))))</f>
        <v/>
      </c>
      <c r="V174" s="20">
        <f>IF(K174="","",IF(K174&lt;'Catálogos y parámetros'!$B$2,"Vencida por fecha",IF(R174&lt;='Catálogos y parámetros'!$B$3,"Por vencer","Vigente")))</f>
        <v/>
      </c>
      <c r="W174" s="29">
        <f>IF(A174="","",IFERROR(IF(COUNTIF(Seguimiento!$B$2:$B$301,A174)=0,"",MAXIFS(Seguimiento!$C$2:$C$301,Seguimiento!$B$2:$B$301,A174)),""))</f>
        <v/>
      </c>
      <c r="X174" s="5">
        <f>IF(W174="","",'Catálogos y parámetros'!$B$2-W174)</f>
        <v/>
      </c>
    </row>
    <row r="175">
      <c r="A175" s="13" t="n"/>
      <c r="B175" s="13" t="n"/>
      <c r="C175" s="28" t="n"/>
      <c r="D175" s="13" t="n"/>
      <c r="E175" s="13" t="n"/>
      <c r="F175" s="15" t="n"/>
      <c r="G175" s="15" t="n"/>
      <c r="H175" s="16" t="n"/>
      <c r="I175" s="17" t="n"/>
      <c r="J175" s="17" t="n"/>
      <c r="K175" s="30">
        <f>IF(OR(C175="",H175=""),"",C175+H175)</f>
        <v/>
      </c>
      <c r="L175" s="28" t="n"/>
      <c r="M175" s="17" t="n"/>
      <c r="N175" s="15" t="n"/>
      <c r="O175" s="15" t="n"/>
      <c r="P175" s="28" t="n"/>
      <c r="Q175" s="28" t="n"/>
      <c r="R175" s="8">
        <f>IF(K175="","",K175-'Catálogos y parámetros'!$B$2)</f>
        <v/>
      </c>
      <c r="S175" s="22">
        <f>IF(OR(L175="",M175="",I175="",J175=""),"",J175+I175-M175)</f>
        <v/>
      </c>
      <c r="T175" s="23">
        <f>IF(L175="","Sin reporte",IF(OR(K175="",M175="",J175="",I175=""),"Revisar datos",IF(AND(L175&lt;=K175,M175&lt;=J175+I175),"Dentro de parámetros","Fuera de parámetros")))</f>
        <v/>
      </c>
      <c r="U175" s="6">
        <f>IF(A175="","",IF(AND(OR(N175="Reportada",N175="En revisión",N175="Autorizada"),P175&lt;&gt;"",P175&lt;'Catálogos y parámetros'!$B$2),"Crítica",IF(AND(OR(N175="Reportada",N175="En revisión",N175="Autorizada"),X175&gt;'Catálogos y parámetros'!$B$4),"Alta",IF(AND(L175="",R175&gt;=0,R175&lt;='Catálogos y parámetros'!$B$3),"Vigilar","Normal"))))</f>
        <v/>
      </c>
      <c r="V175" s="23">
        <f>IF(K175="","",IF(K175&lt;'Catálogos y parámetros'!$B$2,"Vencida por fecha",IF(R175&lt;='Catálogos y parámetros'!$B$3,"Por vencer","Vigente")))</f>
        <v/>
      </c>
      <c r="W175" s="30">
        <f>IF(A175="","",IFERROR(IF(COUNTIF(Seguimiento!$B$2:$B$301,A175)=0,"",MAXIFS(Seguimiento!$C$2:$C$301,Seguimiento!$B$2:$B$301,A175)),""))</f>
        <v/>
      </c>
      <c r="X175" s="8">
        <f>IF(W175="","",'Catálogos y parámetros'!$B$2-W175)</f>
        <v/>
      </c>
    </row>
    <row r="176">
      <c r="A176" s="13" t="n"/>
      <c r="B176" s="13" t="n"/>
      <c r="C176" s="28" t="n"/>
      <c r="D176" s="13" t="n"/>
      <c r="E176" s="13" t="n"/>
      <c r="F176" s="15" t="n"/>
      <c r="G176" s="15" t="n"/>
      <c r="H176" s="16" t="n"/>
      <c r="I176" s="17" t="n"/>
      <c r="J176" s="17" t="n"/>
      <c r="K176" s="29">
        <f>IF(OR(C176="",H176=""),"",C176+H176)</f>
        <v/>
      </c>
      <c r="L176" s="28" t="n"/>
      <c r="M176" s="17" t="n"/>
      <c r="N176" s="15" t="n"/>
      <c r="O176" s="15" t="n"/>
      <c r="P176" s="28" t="n"/>
      <c r="Q176" s="28" t="n"/>
      <c r="R176" s="5">
        <f>IF(K176="","",K176-'Catálogos y parámetros'!$B$2)</f>
        <v/>
      </c>
      <c r="S176" s="19">
        <f>IF(OR(L176="",M176="",I176="",J176=""),"",J176+I176-M176)</f>
        <v/>
      </c>
      <c r="T176" s="20">
        <f>IF(L176="","Sin reporte",IF(OR(K176="",M176="",J176="",I176=""),"Revisar datos",IF(AND(L176&lt;=K176,M176&lt;=J176+I176),"Dentro de parámetros","Fuera de parámetros")))</f>
        <v/>
      </c>
      <c r="U176" s="3">
        <f>IF(A176="","",IF(AND(OR(N176="Reportada",N176="En revisión",N176="Autorizada"),P176&lt;&gt;"",P176&lt;'Catálogos y parámetros'!$B$2),"Crítica",IF(AND(OR(N176="Reportada",N176="En revisión",N176="Autorizada"),X176&gt;'Catálogos y parámetros'!$B$4),"Alta",IF(AND(L176="",R176&gt;=0,R176&lt;='Catálogos y parámetros'!$B$3),"Vigilar","Normal"))))</f>
        <v/>
      </c>
      <c r="V176" s="20">
        <f>IF(K176="","",IF(K176&lt;'Catálogos y parámetros'!$B$2,"Vencida por fecha",IF(R176&lt;='Catálogos y parámetros'!$B$3,"Por vencer","Vigente")))</f>
        <v/>
      </c>
      <c r="W176" s="29">
        <f>IF(A176="","",IFERROR(IF(COUNTIF(Seguimiento!$B$2:$B$301,A176)=0,"",MAXIFS(Seguimiento!$C$2:$C$301,Seguimiento!$B$2:$B$301,A176)),""))</f>
        <v/>
      </c>
      <c r="X176" s="5">
        <f>IF(W176="","",'Catálogos y parámetros'!$B$2-W176)</f>
        <v/>
      </c>
    </row>
    <row r="177">
      <c r="A177" s="13" t="n"/>
      <c r="B177" s="13" t="n"/>
      <c r="C177" s="28" t="n"/>
      <c r="D177" s="13" t="n"/>
      <c r="E177" s="13" t="n"/>
      <c r="F177" s="15" t="n"/>
      <c r="G177" s="15" t="n"/>
      <c r="H177" s="16" t="n"/>
      <c r="I177" s="17" t="n"/>
      <c r="J177" s="17" t="n"/>
      <c r="K177" s="30">
        <f>IF(OR(C177="",H177=""),"",C177+H177)</f>
        <v/>
      </c>
      <c r="L177" s="28" t="n"/>
      <c r="M177" s="17" t="n"/>
      <c r="N177" s="15" t="n"/>
      <c r="O177" s="15" t="n"/>
      <c r="P177" s="28" t="n"/>
      <c r="Q177" s="28" t="n"/>
      <c r="R177" s="8">
        <f>IF(K177="","",K177-'Catálogos y parámetros'!$B$2)</f>
        <v/>
      </c>
      <c r="S177" s="22">
        <f>IF(OR(L177="",M177="",I177="",J177=""),"",J177+I177-M177)</f>
        <v/>
      </c>
      <c r="T177" s="23">
        <f>IF(L177="","Sin reporte",IF(OR(K177="",M177="",J177="",I177=""),"Revisar datos",IF(AND(L177&lt;=K177,M177&lt;=J177+I177),"Dentro de parámetros","Fuera de parámetros")))</f>
        <v/>
      </c>
      <c r="U177" s="6">
        <f>IF(A177="","",IF(AND(OR(N177="Reportada",N177="En revisión",N177="Autorizada"),P177&lt;&gt;"",P177&lt;'Catálogos y parámetros'!$B$2),"Crítica",IF(AND(OR(N177="Reportada",N177="En revisión",N177="Autorizada"),X177&gt;'Catálogos y parámetros'!$B$4),"Alta",IF(AND(L177="",R177&gt;=0,R177&lt;='Catálogos y parámetros'!$B$3),"Vigilar","Normal"))))</f>
        <v/>
      </c>
      <c r="V177" s="23">
        <f>IF(K177="","",IF(K177&lt;'Catálogos y parámetros'!$B$2,"Vencida por fecha",IF(R177&lt;='Catálogos y parámetros'!$B$3,"Por vencer","Vigente")))</f>
        <v/>
      </c>
      <c r="W177" s="30">
        <f>IF(A177="","",IFERROR(IF(COUNTIF(Seguimiento!$B$2:$B$301,A177)=0,"",MAXIFS(Seguimiento!$C$2:$C$301,Seguimiento!$B$2:$B$301,A177)),""))</f>
        <v/>
      </c>
      <c r="X177" s="8">
        <f>IF(W177="","",'Catálogos y parámetros'!$B$2-W177)</f>
        <v/>
      </c>
    </row>
    <row r="178">
      <c r="A178" s="13" t="n"/>
      <c r="B178" s="13" t="n"/>
      <c r="C178" s="28" t="n"/>
      <c r="D178" s="13" t="n"/>
      <c r="E178" s="13" t="n"/>
      <c r="F178" s="15" t="n"/>
      <c r="G178" s="15" t="n"/>
      <c r="H178" s="16" t="n"/>
      <c r="I178" s="17" t="n"/>
      <c r="J178" s="17" t="n"/>
      <c r="K178" s="29">
        <f>IF(OR(C178="",H178=""),"",C178+H178)</f>
        <v/>
      </c>
      <c r="L178" s="28" t="n"/>
      <c r="M178" s="17" t="n"/>
      <c r="N178" s="15" t="n"/>
      <c r="O178" s="15" t="n"/>
      <c r="P178" s="28" t="n"/>
      <c r="Q178" s="28" t="n"/>
      <c r="R178" s="5">
        <f>IF(K178="","",K178-'Catálogos y parámetros'!$B$2)</f>
        <v/>
      </c>
      <c r="S178" s="19">
        <f>IF(OR(L178="",M178="",I178="",J178=""),"",J178+I178-M178)</f>
        <v/>
      </c>
      <c r="T178" s="20">
        <f>IF(L178="","Sin reporte",IF(OR(K178="",M178="",J178="",I178=""),"Revisar datos",IF(AND(L178&lt;=K178,M178&lt;=J178+I178),"Dentro de parámetros","Fuera de parámetros")))</f>
        <v/>
      </c>
      <c r="U178" s="3">
        <f>IF(A178="","",IF(AND(OR(N178="Reportada",N178="En revisión",N178="Autorizada"),P178&lt;&gt;"",P178&lt;'Catálogos y parámetros'!$B$2),"Crítica",IF(AND(OR(N178="Reportada",N178="En revisión",N178="Autorizada"),X178&gt;'Catálogos y parámetros'!$B$4),"Alta",IF(AND(L178="",R178&gt;=0,R178&lt;='Catálogos y parámetros'!$B$3),"Vigilar","Normal"))))</f>
        <v/>
      </c>
      <c r="V178" s="20">
        <f>IF(K178="","",IF(K178&lt;'Catálogos y parámetros'!$B$2,"Vencida por fecha",IF(R178&lt;='Catálogos y parámetros'!$B$3,"Por vencer","Vigente")))</f>
        <v/>
      </c>
      <c r="W178" s="29">
        <f>IF(A178="","",IFERROR(IF(COUNTIF(Seguimiento!$B$2:$B$301,A178)=0,"",MAXIFS(Seguimiento!$C$2:$C$301,Seguimiento!$B$2:$B$301,A178)),""))</f>
        <v/>
      </c>
      <c r="X178" s="5">
        <f>IF(W178="","",'Catálogos y parámetros'!$B$2-W178)</f>
        <v/>
      </c>
    </row>
    <row r="179">
      <c r="A179" s="13" t="n"/>
      <c r="B179" s="13" t="n"/>
      <c r="C179" s="28" t="n"/>
      <c r="D179" s="13" t="n"/>
      <c r="E179" s="13" t="n"/>
      <c r="F179" s="15" t="n"/>
      <c r="G179" s="15" t="n"/>
      <c r="H179" s="16" t="n"/>
      <c r="I179" s="17" t="n"/>
      <c r="J179" s="17" t="n"/>
      <c r="K179" s="30">
        <f>IF(OR(C179="",H179=""),"",C179+H179)</f>
        <v/>
      </c>
      <c r="L179" s="28" t="n"/>
      <c r="M179" s="17" t="n"/>
      <c r="N179" s="15" t="n"/>
      <c r="O179" s="15" t="n"/>
      <c r="P179" s="28" t="n"/>
      <c r="Q179" s="28" t="n"/>
      <c r="R179" s="8">
        <f>IF(K179="","",K179-'Catálogos y parámetros'!$B$2)</f>
        <v/>
      </c>
      <c r="S179" s="22">
        <f>IF(OR(L179="",M179="",I179="",J179=""),"",J179+I179-M179)</f>
        <v/>
      </c>
      <c r="T179" s="23">
        <f>IF(L179="","Sin reporte",IF(OR(K179="",M179="",J179="",I179=""),"Revisar datos",IF(AND(L179&lt;=K179,M179&lt;=J179+I179),"Dentro de parámetros","Fuera de parámetros")))</f>
        <v/>
      </c>
      <c r="U179" s="6">
        <f>IF(A179="","",IF(AND(OR(N179="Reportada",N179="En revisión",N179="Autorizada"),P179&lt;&gt;"",P179&lt;'Catálogos y parámetros'!$B$2),"Crítica",IF(AND(OR(N179="Reportada",N179="En revisión",N179="Autorizada"),X179&gt;'Catálogos y parámetros'!$B$4),"Alta",IF(AND(L179="",R179&gt;=0,R179&lt;='Catálogos y parámetros'!$B$3),"Vigilar","Normal"))))</f>
        <v/>
      </c>
      <c r="V179" s="23">
        <f>IF(K179="","",IF(K179&lt;'Catálogos y parámetros'!$B$2,"Vencida por fecha",IF(R179&lt;='Catálogos y parámetros'!$B$3,"Por vencer","Vigente")))</f>
        <v/>
      </c>
      <c r="W179" s="30">
        <f>IF(A179="","",IFERROR(IF(COUNTIF(Seguimiento!$B$2:$B$301,A179)=0,"",MAXIFS(Seguimiento!$C$2:$C$301,Seguimiento!$B$2:$B$301,A179)),""))</f>
        <v/>
      </c>
      <c r="X179" s="8">
        <f>IF(W179="","",'Catálogos y parámetros'!$B$2-W179)</f>
        <v/>
      </c>
    </row>
    <row r="180">
      <c r="A180" s="13" t="n"/>
      <c r="B180" s="13" t="n"/>
      <c r="C180" s="28" t="n"/>
      <c r="D180" s="13" t="n"/>
      <c r="E180" s="13" t="n"/>
      <c r="F180" s="15" t="n"/>
      <c r="G180" s="15" t="n"/>
      <c r="H180" s="16" t="n"/>
      <c r="I180" s="17" t="n"/>
      <c r="J180" s="17" t="n"/>
      <c r="K180" s="29">
        <f>IF(OR(C180="",H180=""),"",C180+H180)</f>
        <v/>
      </c>
      <c r="L180" s="28" t="n"/>
      <c r="M180" s="17" t="n"/>
      <c r="N180" s="15" t="n"/>
      <c r="O180" s="15" t="n"/>
      <c r="P180" s="28" t="n"/>
      <c r="Q180" s="28" t="n"/>
      <c r="R180" s="5">
        <f>IF(K180="","",K180-'Catálogos y parámetros'!$B$2)</f>
        <v/>
      </c>
      <c r="S180" s="19">
        <f>IF(OR(L180="",M180="",I180="",J180=""),"",J180+I180-M180)</f>
        <v/>
      </c>
      <c r="T180" s="20">
        <f>IF(L180="","Sin reporte",IF(OR(K180="",M180="",J180="",I180=""),"Revisar datos",IF(AND(L180&lt;=K180,M180&lt;=J180+I180),"Dentro de parámetros","Fuera de parámetros")))</f>
        <v/>
      </c>
      <c r="U180" s="3">
        <f>IF(A180="","",IF(AND(OR(N180="Reportada",N180="En revisión",N180="Autorizada"),P180&lt;&gt;"",P180&lt;'Catálogos y parámetros'!$B$2),"Crítica",IF(AND(OR(N180="Reportada",N180="En revisión",N180="Autorizada"),X180&gt;'Catálogos y parámetros'!$B$4),"Alta",IF(AND(L180="",R180&gt;=0,R180&lt;='Catálogos y parámetros'!$B$3),"Vigilar","Normal"))))</f>
        <v/>
      </c>
      <c r="V180" s="20">
        <f>IF(K180="","",IF(K180&lt;'Catálogos y parámetros'!$B$2,"Vencida por fecha",IF(R180&lt;='Catálogos y parámetros'!$B$3,"Por vencer","Vigente")))</f>
        <v/>
      </c>
      <c r="W180" s="29">
        <f>IF(A180="","",IFERROR(IF(COUNTIF(Seguimiento!$B$2:$B$301,A180)=0,"",MAXIFS(Seguimiento!$C$2:$C$301,Seguimiento!$B$2:$B$301,A180)),""))</f>
        <v/>
      </c>
      <c r="X180" s="5">
        <f>IF(W180="","",'Catálogos y parámetros'!$B$2-W180)</f>
        <v/>
      </c>
    </row>
    <row r="181">
      <c r="A181" s="13" t="n"/>
      <c r="B181" s="13" t="n"/>
      <c r="C181" s="28" t="n"/>
      <c r="D181" s="13" t="n"/>
      <c r="E181" s="13" t="n"/>
      <c r="F181" s="15" t="n"/>
      <c r="G181" s="15" t="n"/>
      <c r="H181" s="16" t="n"/>
      <c r="I181" s="17" t="n"/>
      <c r="J181" s="17" t="n"/>
      <c r="K181" s="30">
        <f>IF(OR(C181="",H181=""),"",C181+H181)</f>
        <v/>
      </c>
      <c r="L181" s="28" t="n"/>
      <c r="M181" s="17" t="n"/>
      <c r="N181" s="15" t="n"/>
      <c r="O181" s="15" t="n"/>
      <c r="P181" s="28" t="n"/>
      <c r="Q181" s="28" t="n"/>
      <c r="R181" s="8">
        <f>IF(K181="","",K181-'Catálogos y parámetros'!$B$2)</f>
        <v/>
      </c>
      <c r="S181" s="22">
        <f>IF(OR(L181="",M181="",I181="",J181=""),"",J181+I181-M181)</f>
        <v/>
      </c>
      <c r="T181" s="23">
        <f>IF(L181="","Sin reporte",IF(OR(K181="",M181="",J181="",I181=""),"Revisar datos",IF(AND(L181&lt;=K181,M181&lt;=J181+I181),"Dentro de parámetros","Fuera de parámetros")))</f>
        <v/>
      </c>
      <c r="U181" s="6">
        <f>IF(A181="","",IF(AND(OR(N181="Reportada",N181="En revisión",N181="Autorizada"),P181&lt;&gt;"",P181&lt;'Catálogos y parámetros'!$B$2),"Crítica",IF(AND(OR(N181="Reportada",N181="En revisión",N181="Autorizada"),X181&gt;'Catálogos y parámetros'!$B$4),"Alta",IF(AND(L181="",R181&gt;=0,R181&lt;='Catálogos y parámetros'!$B$3),"Vigilar","Normal"))))</f>
        <v/>
      </c>
      <c r="V181" s="23">
        <f>IF(K181="","",IF(K181&lt;'Catálogos y parámetros'!$B$2,"Vencida por fecha",IF(R181&lt;='Catálogos y parámetros'!$B$3,"Por vencer","Vigente")))</f>
        <v/>
      </c>
      <c r="W181" s="30">
        <f>IF(A181="","",IFERROR(IF(COUNTIF(Seguimiento!$B$2:$B$301,A181)=0,"",MAXIFS(Seguimiento!$C$2:$C$301,Seguimiento!$B$2:$B$301,A181)),""))</f>
        <v/>
      </c>
      <c r="X181" s="8">
        <f>IF(W181="","",'Catálogos y parámetros'!$B$2-W181)</f>
        <v/>
      </c>
    </row>
    <row r="182">
      <c r="A182" s="13" t="n"/>
      <c r="B182" s="13" t="n"/>
      <c r="C182" s="28" t="n"/>
      <c r="D182" s="13" t="n"/>
      <c r="E182" s="13" t="n"/>
      <c r="F182" s="15" t="n"/>
      <c r="G182" s="15" t="n"/>
      <c r="H182" s="16" t="n"/>
      <c r="I182" s="17" t="n"/>
      <c r="J182" s="17" t="n"/>
      <c r="K182" s="29">
        <f>IF(OR(C182="",H182=""),"",C182+H182)</f>
        <v/>
      </c>
      <c r="L182" s="28" t="n"/>
      <c r="M182" s="17" t="n"/>
      <c r="N182" s="15" t="n"/>
      <c r="O182" s="15" t="n"/>
      <c r="P182" s="28" t="n"/>
      <c r="Q182" s="28" t="n"/>
      <c r="R182" s="5">
        <f>IF(K182="","",K182-'Catálogos y parámetros'!$B$2)</f>
        <v/>
      </c>
      <c r="S182" s="19">
        <f>IF(OR(L182="",M182="",I182="",J182=""),"",J182+I182-M182)</f>
        <v/>
      </c>
      <c r="T182" s="20">
        <f>IF(L182="","Sin reporte",IF(OR(K182="",M182="",J182="",I182=""),"Revisar datos",IF(AND(L182&lt;=K182,M182&lt;=J182+I182),"Dentro de parámetros","Fuera de parámetros")))</f>
        <v/>
      </c>
      <c r="U182" s="3">
        <f>IF(A182="","",IF(AND(OR(N182="Reportada",N182="En revisión",N182="Autorizada"),P182&lt;&gt;"",P182&lt;'Catálogos y parámetros'!$B$2),"Crítica",IF(AND(OR(N182="Reportada",N182="En revisión",N182="Autorizada"),X182&gt;'Catálogos y parámetros'!$B$4),"Alta",IF(AND(L182="",R182&gt;=0,R182&lt;='Catálogos y parámetros'!$B$3),"Vigilar","Normal"))))</f>
        <v/>
      </c>
      <c r="V182" s="20">
        <f>IF(K182="","",IF(K182&lt;'Catálogos y parámetros'!$B$2,"Vencida por fecha",IF(R182&lt;='Catálogos y parámetros'!$B$3,"Por vencer","Vigente")))</f>
        <v/>
      </c>
      <c r="W182" s="29">
        <f>IF(A182="","",IFERROR(IF(COUNTIF(Seguimiento!$B$2:$B$301,A182)=0,"",MAXIFS(Seguimiento!$C$2:$C$301,Seguimiento!$B$2:$B$301,A182)),""))</f>
        <v/>
      </c>
      <c r="X182" s="5">
        <f>IF(W182="","",'Catálogos y parámetros'!$B$2-W182)</f>
        <v/>
      </c>
    </row>
    <row r="183">
      <c r="A183" s="13" t="n"/>
      <c r="B183" s="13" t="n"/>
      <c r="C183" s="28" t="n"/>
      <c r="D183" s="13" t="n"/>
      <c r="E183" s="13" t="n"/>
      <c r="F183" s="15" t="n"/>
      <c r="G183" s="15" t="n"/>
      <c r="H183" s="16" t="n"/>
      <c r="I183" s="17" t="n"/>
      <c r="J183" s="17" t="n"/>
      <c r="K183" s="30">
        <f>IF(OR(C183="",H183=""),"",C183+H183)</f>
        <v/>
      </c>
      <c r="L183" s="28" t="n"/>
      <c r="M183" s="17" t="n"/>
      <c r="N183" s="15" t="n"/>
      <c r="O183" s="15" t="n"/>
      <c r="P183" s="28" t="n"/>
      <c r="Q183" s="28" t="n"/>
      <c r="R183" s="8">
        <f>IF(K183="","",K183-'Catálogos y parámetros'!$B$2)</f>
        <v/>
      </c>
      <c r="S183" s="22">
        <f>IF(OR(L183="",M183="",I183="",J183=""),"",J183+I183-M183)</f>
        <v/>
      </c>
      <c r="T183" s="23">
        <f>IF(L183="","Sin reporte",IF(OR(K183="",M183="",J183="",I183=""),"Revisar datos",IF(AND(L183&lt;=K183,M183&lt;=J183+I183),"Dentro de parámetros","Fuera de parámetros")))</f>
        <v/>
      </c>
      <c r="U183" s="6">
        <f>IF(A183="","",IF(AND(OR(N183="Reportada",N183="En revisión",N183="Autorizada"),P183&lt;&gt;"",P183&lt;'Catálogos y parámetros'!$B$2),"Crítica",IF(AND(OR(N183="Reportada",N183="En revisión",N183="Autorizada"),X183&gt;'Catálogos y parámetros'!$B$4),"Alta",IF(AND(L183="",R183&gt;=0,R183&lt;='Catálogos y parámetros'!$B$3),"Vigilar","Normal"))))</f>
        <v/>
      </c>
      <c r="V183" s="23">
        <f>IF(K183="","",IF(K183&lt;'Catálogos y parámetros'!$B$2,"Vencida por fecha",IF(R183&lt;='Catálogos y parámetros'!$B$3,"Por vencer","Vigente")))</f>
        <v/>
      </c>
      <c r="W183" s="30">
        <f>IF(A183="","",IFERROR(IF(COUNTIF(Seguimiento!$B$2:$B$301,A183)=0,"",MAXIFS(Seguimiento!$C$2:$C$301,Seguimiento!$B$2:$B$301,A183)),""))</f>
        <v/>
      </c>
      <c r="X183" s="8">
        <f>IF(W183="","",'Catálogos y parámetros'!$B$2-W183)</f>
        <v/>
      </c>
    </row>
    <row r="184">
      <c r="A184" s="13" t="n"/>
      <c r="B184" s="13" t="n"/>
      <c r="C184" s="28" t="n"/>
      <c r="D184" s="13" t="n"/>
      <c r="E184" s="13" t="n"/>
      <c r="F184" s="15" t="n"/>
      <c r="G184" s="15" t="n"/>
      <c r="H184" s="16" t="n"/>
      <c r="I184" s="17" t="n"/>
      <c r="J184" s="17" t="n"/>
      <c r="K184" s="29">
        <f>IF(OR(C184="",H184=""),"",C184+H184)</f>
        <v/>
      </c>
      <c r="L184" s="28" t="n"/>
      <c r="M184" s="17" t="n"/>
      <c r="N184" s="15" t="n"/>
      <c r="O184" s="15" t="n"/>
      <c r="P184" s="28" t="n"/>
      <c r="Q184" s="28" t="n"/>
      <c r="R184" s="5">
        <f>IF(K184="","",K184-'Catálogos y parámetros'!$B$2)</f>
        <v/>
      </c>
      <c r="S184" s="19">
        <f>IF(OR(L184="",M184="",I184="",J184=""),"",J184+I184-M184)</f>
        <v/>
      </c>
      <c r="T184" s="20">
        <f>IF(L184="","Sin reporte",IF(OR(K184="",M184="",J184="",I184=""),"Revisar datos",IF(AND(L184&lt;=K184,M184&lt;=J184+I184),"Dentro de parámetros","Fuera de parámetros")))</f>
        <v/>
      </c>
      <c r="U184" s="3">
        <f>IF(A184="","",IF(AND(OR(N184="Reportada",N184="En revisión",N184="Autorizada"),P184&lt;&gt;"",P184&lt;'Catálogos y parámetros'!$B$2),"Crítica",IF(AND(OR(N184="Reportada",N184="En revisión",N184="Autorizada"),X184&gt;'Catálogos y parámetros'!$B$4),"Alta",IF(AND(L184="",R184&gt;=0,R184&lt;='Catálogos y parámetros'!$B$3),"Vigilar","Normal"))))</f>
        <v/>
      </c>
      <c r="V184" s="20">
        <f>IF(K184="","",IF(K184&lt;'Catálogos y parámetros'!$B$2,"Vencida por fecha",IF(R184&lt;='Catálogos y parámetros'!$B$3,"Por vencer","Vigente")))</f>
        <v/>
      </c>
      <c r="W184" s="29">
        <f>IF(A184="","",IFERROR(IF(COUNTIF(Seguimiento!$B$2:$B$301,A184)=0,"",MAXIFS(Seguimiento!$C$2:$C$301,Seguimiento!$B$2:$B$301,A184)),""))</f>
        <v/>
      </c>
      <c r="X184" s="5">
        <f>IF(W184="","",'Catálogos y parámetros'!$B$2-W184)</f>
        <v/>
      </c>
    </row>
    <row r="185">
      <c r="A185" s="13" t="n"/>
      <c r="B185" s="13" t="n"/>
      <c r="C185" s="28" t="n"/>
      <c r="D185" s="13" t="n"/>
      <c r="E185" s="13" t="n"/>
      <c r="F185" s="15" t="n"/>
      <c r="G185" s="15" t="n"/>
      <c r="H185" s="16" t="n"/>
      <c r="I185" s="17" t="n"/>
      <c r="J185" s="17" t="n"/>
      <c r="K185" s="30">
        <f>IF(OR(C185="",H185=""),"",C185+H185)</f>
        <v/>
      </c>
      <c r="L185" s="28" t="n"/>
      <c r="M185" s="17" t="n"/>
      <c r="N185" s="15" t="n"/>
      <c r="O185" s="15" t="n"/>
      <c r="P185" s="28" t="n"/>
      <c r="Q185" s="28" t="n"/>
      <c r="R185" s="8">
        <f>IF(K185="","",K185-'Catálogos y parámetros'!$B$2)</f>
        <v/>
      </c>
      <c r="S185" s="22">
        <f>IF(OR(L185="",M185="",I185="",J185=""),"",J185+I185-M185)</f>
        <v/>
      </c>
      <c r="T185" s="23">
        <f>IF(L185="","Sin reporte",IF(OR(K185="",M185="",J185="",I185=""),"Revisar datos",IF(AND(L185&lt;=K185,M185&lt;=J185+I185),"Dentro de parámetros","Fuera de parámetros")))</f>
        <v/>
      </c>
      <c r="U185" s="6">
        <f>IF(A185="","",IF(AND(OR(N185="Reportada",N185="En revisión",N185="Autorizada"),P185&lt;&gt;"",P185&lt;'Catálogos y parámetros'!$B$2),"Crítica",IF(AND(OR(N185="Reportada",N185="En revisión",N185="Autorizada"),X185&gt;'Catálogos y parámetros'!$B$4),"Alta",IF(AND(L185="",R185&gt;=0,R185&lt;='Catálogos y parámetros'!$B$3),"Vigilar","Normal"))))</f>
        <v/>
      </c>
      <c r="V185" s="23">
        <f>IF(K185="","",IF(K185&lt;'Catálogos y parámetros'!$B$2,"Vencida por fecha",IF(R185&lt;='Catálogos y parámetros'!$B$3,"Por vencer","Vigente")))</f>
        <v/>
      </c>
      <c r="W185" s="30">
        <f>IF(A185="","",IFERROR(IF(COUNTIF(Seguimiento!$B$2:$B$301,A185)=0,"",MAXIFS(Seguimiento!$C$2:$C$301,Seguimiento!$B$2:$B$301,A185)),""))</f>
        <v/>
      </c>
      <c r="X185" s="8">
        <f>IF(W185="","",'Catálogos y parámetros'!$B$2-W185)</f>
        <v/>
      </c>
    </row>
    <row r="186">
      <c r="A186" s="13" t="n"/>
      <c r="B186" s="13" t="n"/>
      <c r="C186" s="28" t="n"/>
      <c r="D186" s="13" t="n"/>
      <c r="E186" s="13" t="n"/>
      <c r="F186" s="15" t="n"/>
      <c r="G186" s="15" t="n"/>
      <c r="H186" s="16" t="n"/>
      <c r="I186" s="17" t="n"/>
      <c r="J186" s="17" t="n"/>
      <c r="K186" s="29">
        <f>IF(OR(C186="",H186=""),"",C186+H186)</f>
        <v/>
      </c>
      <c r="L186" s="28" t="n"/>
      <c r="M186" s="17" t="n"/>
      <c r="N186" s="15" t="n"/>
      <c r="O186" s="15" t="n"/>
      <c r="P186" s="28" t="n"/>
      <c r="Q186" s="28" t="n"/>
      <c r="R186" s="5">
        <f>IF(K186="","",K186-'Catálogos y parámetros'!$B$2)</f>
        <v/>
      </c>
      <c r="S186" s="19">
        <f>IF(OR(L186="",M186="",I186="",J186=""),"",J186+I186-M186)</f>
        <v/>
      </c>
      <c r="T186" s="20">
        <f>IF(L186="","Sin reporte",IF(OR(K186="",M186="",J186="",I186=""),"Revisar datos",IF(AND(L186&lt;=K186,M186&lt;=J186+I186),"Dentro de parámetros","Fuera de parámetros")))</f>
        <v/>
      </c>
      <c r="U186" s="3">
        <f>IF(A186="","",IF(AND(OR(N186="Reportada",N186="En revisión",N186="Autorizada"),P186&lt;&gt;"",P186&lt;'Catálogos y parámetros'!$B$2),"Crítica",IF(AND(OR(N186="Reportada",N186="En revisión",N186="Autorizada"),X186&gt;'Catálogos y parámetros'!$B$4),"Alta",IF(AND(L186="",R186&gt;=0,R186&lt;='Catálogos y parámetros'!$B$3),"Vigilar","Normal"))))</f>
        <v/>
      </c>
      <c r="V186" s="20">
        <f>IF(K186="","",IF(K186&lt;'Catálogos y parámetros'!$B$2,"Vencida por fecha",IF(R186&lt;='Catálogos y parámetros'!$B$3,"Por vencer","Vigente")))</f>
        <v/>
      </c>
      <c r="W186" s="29">
        <f>IF(A186="","",IFERROR(IF(COUNTIF(Seguimiento!$B$2:$B$301,A186)=0,"",MAXIFS(Seguimiento!$C$2:$C$301,Seguimiento!$B$2:$B$301,A186)),""))</f>
        <v/>
      </c>
      <c r="X186" s="5">
        <f>IF(W186="","",'Catálogos y parámetros'!$B$2-W186)</f>
        <v/>
      </c>
    </row>
    <row r="187">
      <c r="A187" s="13" t="n"/>
      <c r="B187" s="13" t="n"/>
      <c r="C187" s="28" t="n"/>
      <c r="D187" s="13" t="n"/>
      <c r="E187" s="13" t="n"/>
      <c r="F187" s="15" t="n"/>
      <c r="G187" s="15" t="n"/>
      <c r="H187" s="16" t="n"/>
      <c r="I187" s="17" t="n"/>
      <c r="J187" s="17" t="n"/>
      <c r="K187" s="30">
        <f>IF(OR(C187="",H187=""),"",C187+H187)</f>
        <v/>
      </c>
      <c r="L187" s="28" t="n"/>
      <c r="M187" s="17" t="n"/>
      <c r="N187" s="15" t="n"/>
      <c r="O187" s="15" t="n"/>
      <c r="P187" s="28" t="n"/>
      <c r="Q187" s="28" t="n"/>
      <c r="R187" s="8">
        <f>IF(K187="","",K187-'Catálogos y parámetros'!$B$2)</f>
        <v/>
      </c>
      <c r="S187" s="22">
        <f>IF(OR(L187="",M187="",I187="",J187=""),"",J187+I187-M187)</f>
        <v/>
      </c>
      <c r="T187" s="23">
        <f>IF(L187="","Sin reporte",IF(OR(K187="",M187="",J187="",I187=""),"Revisar datos",IF(AND(L187&lt;=K187,M187&lt;=J187+I187),"Dentro de parámetros","Fuera de parámetros")))</f>
        <v/>
      </c>
      <c r="U187" s="6">
        <f>IF(A187="","",IF(AND(OR(N187="Reportada",N187="En revisión",N187="Autorizada"),P187&lt;&gt;"",P187&lt;'Catálogos y parámetros'!$B$2),"Crítica",IF(AND(OR(N187="Reportada",N187="En revisión",N187="Autorizada"),X187&gt;'Catálogos y parámetros'!$B$4),"Alta",IF(AND(L187="",R187&gt;=0,R187&lt;='Catálogos y parámetros'!$B$3),"Vigilar","Normal"))))</f>
        <v/>
      </c>
      <c r="V187" s="23">
        <f>IF(K187="","",IF(K187&lt;'Catálogos y parámetros'!$B$2,"Vencida por fecha",IF(R187&lt;='Catálogos y parámetros'!$B$3,"Por vencer","Vigente")))</f>
        <v/>
      </c>
      <c r="W187" s="30">
        <f>IF(A187="","",IFERROR(IF(COUNTIF(Seguimiento!$B$2:$B$301,A187)=0,"",MAXIFS(Seguimiento!$C$2:$C$301,Seguimiento!$B$2:$B$301,A187)),""))</f>
        <v/>
      </c>
      <c r="X187" s="8">
        <f>IF(W187="","",'Catálogos y parámetros'!$B$2-W187)</f>
        <v/>
      </c>
    </row>
    <row r="188">
      <c r="A188" s="13" t="n"/>
      <c r="B188" s="13" t="n"/>
      <c r="C188" s="28" t="n"/>
      <c r="D188" s="13" t="n"/>
      <c r="E188" s="13" t="n"/>
      <c r="F188" s="15" t="n"/>
      <c r="G188" s="15" t="n"/>
      <c r="H188" s="16" t="n"/>
      <c r="I188" s="17" t="n"/>
      <c r="J188" s="17" t="n"/>
      <c r="K188" s="29">
        <f>IF(OR(C188="",H188=""),"",C188+H188)</f>
        <v/>
      </c>
      <c r="L188" s="28" t="n"/>
      <c r="M188" s="17" t="n"/>
      <c r="N188" s="15" t="n"/>
      <c r="O188" s="15" t="n"/>
      <c r="P188" s="28" t="n"/>
      <c r="Q188" s="28" t="n"/>
      <c r="R188" s="5">
        <f>IF(K188="","",K188-'Catálogos y parámetros'!$B$2)</f>
        <v/>
      </c>
      <c r="S188" s="19">
        <f>IF(OR(L188="",M188="",I188="",J188=""),"",J188+I188-M188)</f>
        <v/>
      </c>
      <c r="T188" s="20">
        <f>IF(L188="","Sin reporte",IF(OR(K188="",M188="",J188="",I188=""),"Revisar datos",IF(AND(L188&lt;=K188,M188&lt;=J188+I188),"Dentro de parámetros","Fuera de parámetros")))</f>
        <v/>
      </c>
      <c r="U188" s="3">
        <f>IF(A188="","",IF(AND(OR(N188="Reportada",N188="En revisión",N188="Autorizada"),P188&lt;&gt;"",P188&lt;'Catálogos y parámetros'!$B$2),"Crítica",IF(AND(OR(N188="Reportada",N188="En revisión",N188="Autorizada"),X188&gt;'Catálogos y parámetros'!$B$4),"Alta",IF(AND(L188="",R188&gt;=0,R188&lt;='Catálogos y parámetros'!$B$3),"Vigilar","Normal"))))</f>
        <v/>
      </c>
      <c r="V188" s="20">
        <f>IF(K188="","",IF(K188&lt;'Catálogos y parámetros'!$B$2,"Vencida por fecha",IF(R188&lt;='Catálogos y parámetros'!$B$3,"Por vencer","Vigente")))</f>
        <v/>
      </c>
      <c r="W188" s="29">
        <f>IF(A188="","",IFERROR(IF(COUNTIF(Seguimiento!$B$2:$B$301,A188)=0,"",MAXIFS(Seguimiento!$C$2:$C$301,Seguimiento!$B$2:$B$301,A188)),""))</f>
        <v/>
      </c>
      <c r="X188" s="5">
        <f>IF(W188="","",'Catálogos y parámetros'!$B$2-W188)</f>
        <v/>
      </c>
    </row>
    <row r="189">
      <c r="A189" s="13" t="n"/>
      <c r="B189" s="13" t="n"/>
      <c r="C189" s="28" t="n"/>
      <c r="D189" s="13" t="n"/>
      <c r="E189" s="13" t="n"/>
      <c r="F189" s="15" t="n"/>
      <c r="G189" s="15" t="n"/>
      <c r="H189" s="16" t="n"/>
      <c r="I189" s="17" t="n"/>
      <c r="J189" s="17" t="n"/>
      <c r="K189" s="30">
        <f>IF(OR(C189="",H189=""),"",C189+H189)</f>
        <v/>
      </c>
      <c r="L189" s="28" t="n"/>
      <c r="M189" s="17" t="n"/>
      <c r="N189" s="15" t="n"/>
      <c r="O189" s="15" t="n"/>
      <c r="P189" s="28" t="n"/>
      <c r="Q189" s="28" t="n"/>
      <c r="R189" s="8">
        <f>IF(K189="","",K189-'Catálogos y parámetros'!$B$2)</f>
        <v/>
      </c>
      <c r="S189" s="22">
        <f>IF(OR(L189="",M189="",I189="",J189=""),"",J189+I189-M189)</f>
        <v/>
      </c>
      <c r="T189" s="23">
        <f>IF(L189="","Sin reporte",IF(OR(K189="",M189="",J189="",I189=""),"Revisar datos",IF(AND(L189&lt;=K189,M189&lt;=J189+I189),"Dentro de parámetros","Fuera de parámetros")))</f>
        <v/>
      </c>
      <c r="U189" s="6">
        <f>IF(A189="","",IF(AND(OR(N189="Reportada",N189="En revisión",N189="Autorizada"),P189&lt;&gt;"",P189&lt;'Catálogos y parámetros'!$B$2),"Crítica",IF(AND(OR(N189="Reportada",N189="En revisión",N189="Autorizada"),X189&gt;'Catálogos y parámetros'!$B$4),"Alta",IF(AND(L189="",R189&gt;=0,R189&lt;='Catálogos y parámetros'!$B$3),"Vigilar","Normal"))))</f>
        <v/>
      </c>
      <c r="V189" s="23">
        <f>IF(K189="","",IF(K189&lt;'Catálogos y parámetros'!$B$2,"Vencida por fecha",IF(R189&lt;='Catálogos y parámetros'!$B$3,"Por vencer","Vigente")))</f>
        <v/>
      </c>
      <c r="W189" s="30">
        <f>IF(A189="","",IFERROR(IF(COUNTIF(Seguimiento!$B$2:$B$301,A189)=0,"",MAXIFS(Seguimiento!$C$2:$C$301,Seguimiento!$B$2:$B$301,A189)),""))</f>
        <v/>
      </c>
      <c r="X189" s="8">
        <f>IF(W189="","",'Catálogos y parámetros'!$B$2-W189)</f>
        <v/>
      </c>
    </row>
    <row r="190">
      <c r="A190" s="13" t="n"/>
      <c r="B190" s="13" t="n"/>
      <c r="C190" s="28" t="n"/>
      <c r="D190" s="13" t="n"/>
      <c r="E190" s="13" t="n"/>
      <c r="F190" s="15" t="n"/>
      <c r="G190" s="15" t="n"/>
      <c r="H190" s="16" t="n"/>
      <c r="I190" s="17" t="n"/>
      <c r="J190" s="17" t="n"/>
      <c r="K190" s="29">
        <f>IF(OR(C190="",H190=""),"",C190+H190)</f>
        <v/>
      </c>
      <c r="L190" s="28" t="n"/>
      <c r="M190" s="17" t="n"/>
      <c r="N190" s="15" t="n"/>
      <c r="O190" s="15" t="n"/>
      <c r="P190" s="28" t="n"/>
      <c r="Q190" s="28" t="n"/>
      <c r="R190" s="5">
        <f>IF(K190="","",K190-'Catálogos y parámetros'!$B$2)</f>
        <v/>
      </c>
      <c r="S190" s="19">
        <f>IF(OR(L190="",M190="",I190="",J190=""),"",J190+I190-M190)</f>
        <v/>
      </c>
      <c r="T190" s="20">
        <f>IF(L190="","Sin reporte",IF(OR(K190="",M190="",J190="",I190=""),"Revisar datos",IF(AND(L190&lt;=K190,M190&lt;=J190+I190),"Dentro de parámetros","Fuera de parámetros")))</f>
        <v/>
      </c>
      <c r="U190" s="3">
        <f>IF(A190="","",IF(AND(OR(N190="Reportada",N190="En revisión",N190="Autorizada"),P190&lt;&gt;"",P190&lt;'Catálogos y parámetros'!$B$2),"Crítica",IF(AND(OR(N190="Reportada",N190="En revisión",N190="Autorizada"),X190&gt;'Catálogos y parámetros'!$B$4),"Alta",IF(AND(L190="",R190&gt;=0,R190&lt;='Catálogos y parámetros'!$B$3),"Vigilar","Normal"))))</f>
        <v/>
      </c>
      <c r="V190" s="20">
        <f>IF(K190="","",IF(K190&lt;'Catálogos y parámetros'!$B$2,"Vencida por fecha",IF(R190&lt;='Catálogos y parámetros'!$B$3,"Por vencer","Vigente")))</f>
        <v/>
      </c>
      <c r="W190" s="29">
        <f>IF(A190="","",IFERROR(IF(COUNTIF(Seguimiento!$B$2:$B$301,A190)=0,"",MAXIFS(Seguimiento!$C$2:$C$301,Seguimiento!$B$2:$B$301,A190)),""))</f>
        <v/>
      </c>
      <c r="X190" s="5">
        <f>IF(W190="","",'Catálogos y parámetros'!$B$2-W190)</f>
        <v/>
      </c>
    </row>
    <row r="191">
      <c r="A191" s="13" t="n"/>
      <c r="B191" s="13" t="n"/>
      <c r="C191" s="28" t="n"/>
      <c r="D191" s="13" t="n"/>
      <c r="E191" s="13" t="n"/>
      <c r="F191" s="15" t="n"/>
      <c r="G191" s="15" t="n"/>
      <c r="H191" s="16" t="n"/>
      <c r="I191" s="17" t="n"/>
      <c r="J191" s="17" t="n"/>
      <c r="K191" s="30">
        <f>IF(OR(C191="",H191=""),"",C191+H191)</f>
        <v/>
      </c>
      <c r="L191" s="28" t="n"/>
      <c r="M191" s="17" t="n"/>
      <c r="N191" s="15" t="n"/>
      <c r="O191" s="15" t="n"/>
      <c r="P191" s="28" t="n"/>
      <c r="Q191" s="28" t="n"/>
      <c r="R191" s="8">
        <f>IF(K191="","",K191-'Catálogos y parámetros'!$B$2)</f>
        <v/>
      </c>
      <c r="S191" s="22">
        <f>IF(OR(L191="",M191="",I191="",J191=""),"",J191+I191-M191)</f>
        <v/>
      </c>
      <c r="T191" s="23">
        <f>IF(L191="","Sin reporte",IF(OR(K191="",M191="",J191="",I191=""),"Revisar datos",IF(AND(L191&lt;=K191,M191&lt;=J191+I191),"Dentro de parámetros","Fuera de parámetros")))</f>
        <v/>
      </c>
      <c r="U191" s="6">
        <f>IF(A191="","",IF(AND(OR(N191="Reportada",N191="En revisión",N191="Autorizada"),P191&lt;&gt;"",P191&lt;'Catálogos y parámetros'!$B$2),"Crítica",IF(AND(OR(N191="Reportada",N191="En revisión",N191="Autorizada"),X191&gt;'Catálogos y parámetros'!$B$4),"Alta",IF(AND(L191="",R191&gt;=0,R191&lt;='Catálogos y parámetros'!$B$3),"Vigilar","Normal"))))</f>
        <v/>
      </c>
      <c r="V191" s="23">
        <f>IF(K191="","",IF(K191&lt;'Catálogos y parámetros'!$B$2,"Vencida por fecha",IF(R191&lt;='Catálogos y parámetros'!$B$3,"Por vencer","Vigente")))</f>
        <v/>
      </c>
      <c r="W191" s="30">
        <f>IF(A191="","",IFERROR(IF(COUNTIF(Seguimiento!$B$2:$B$301,A191)=0,"",MAXIFS(Seguimiento!$C$2:$C$301,Seguimiento!$B$2:$B$301,A191)),""))</f>
        <v/>
      </c>
      <c r="X191" s="8">
        <f>IF(W191="","",'Catálogos y parámetros'!$B$2-W191)</f>
        <v/>
      </c>
    </row>
    <row r="192">
      <c r="A192" s="13" t="n"/>
      <c r="B192" s="13" t="n"/>
      <c r="C192" s="28" t="n"/>
      <c r="D192" s="13" t="n"/>
      <c r="E192" s="13" t="n"/>
      <c r="F192" s="15" t="n"/>
      <c r="G192" s="15" t="n"/>
      <c r="H192" s="16" t="n"/>
      <c r="I192" s="17" t="n"/>
      <c r="J192" s="17" t="n"/>
      <c r="K192" s="29">
        <f>IF(OR(C192="",H192=""),"",C192+H192)</f>
        <v/>
      </c>
      <c r="L192" s="28" t="n"/>
      <c r="M192" s="17" t="n"/>
      <c r="N192" s="15" t="n"/>
      <c r="O192" s="15" t="n"/>
      <c r="P192" s="28" t="n"/>
      <c r="Q192" s="28" t="n"/>
      <c r="R192" s="5">
        <f>IF(K192="","",K192-'Catálogos y parámetros'!$B$2)</f>
        <v/>
      </c>
      <c r="S192" s="19">
        <f>IF(OR(L192="",M192="",I192="",J192=""),"",J192+I192-M192)</f>
        <v/>
      </c>
      <c r="T192" s="20">
        <f>IF(L192="","Sin reporte",IF(OR(K192="",M192="",J192="",I192=""),"Revisar datos",IF(AND(L192&lt;=K192,M192&lt;=J192+I192),"Dentro de parámetros","Fuera de parámetros")))</f>
        <v/>
      </c>
      <c r="U192" s="3">
        <f>IF(A192="","",IF(AND(OR(N192="Reportada",N192="En revisión",N192="Autorizada"),P192&lt;&gt;"",P192&lt;'Catálogos y parámetros'!$B$2),"Crítica",IF(AND(OR(N192="Reportada",N192="En revisión",N192="Autorizada"),X192&gt;'Catálogos y parámetros'!$B$4),"Alta",IF(AND(L192="",R192&gt;=0,R192&lt;='Catálogos y parámetros'!$B$3),"Vigilar","Normal"))))</f>
        <v/>
      </c>
      <c r="V192" s="20">
        <f>IF(K192="","",IF(K192&lt;'Catálogos y parámetros'!$B$2,"Vencida por fecha",IF(R192&lt;='Catálogos y parámetros'!$B$3,"Por vencer","Vigente")))</f>
        <v/>
      </c>
      <c r="W192" s="29">
        <f>IF(A192="","",IFERROR(IF(COUNTIF(Seguimiento!$B$2:$B$301,A192)=0,"",MAXIFS(Seguimiento!$C$2:$C$301,Seguimiento!$B$2:$B$301,A192)),""))</f>
        <v/>
      </c>
      <c r="X192" s="5">
        <f>IF(W192="","",'Catálogos y parámetros'!$B$2-W192)</f>
        <v/>
      </c>
    </row>
    <row r="193">
      <c r="A193" s="13" t="n"/>
      <c r="B193" s="13" t="n"/>
      <c r="C193" s="28" t="n"/>
      <c r="D193" s="13" t="n"/>
      <c r="E193" s="13" t="n"/>
      <c r="F193" s="15" t="n"/>
      <c r="G193" s="15" t="n"/>
      <c r="H193" s="16" t="n"/>
      <c r="I193" s="17" t="n"/>
      <c r="J193" s="17" t="n"/>
      <c r="K193" s="30">
        <f>IF(OR(C193="",H193=""),"",C193+H193)</f>
        <v/>
      </c>
      <c r="L193" s="28" t="n"/>
      <c r="M193" s="17" t="n"/>
      <c r="N193" s="15" t="n"/>
      <c r="O193" s="15" t="n"/>
      <c r="P193" s="28" t="n"/>
      <c r="Q193" s="28" t="n"/>
      <c r="R193" s="8">
        <f>IF(K193="","",K193-'Catálogos y parámetros'!$B$2)</f>
        <v/>
      </c>
      <c r="S193" s="22">
        <f>IF(OR(L193="",M193="",I193="",J193=""),"",J193+I193-M193)</f>
        <v/>
      </c>
      <c r="T193" s="23">
        <f>IF(L193="","Sin reporte",IF(OR(K193="",M193="",J193="",I193=""),"Revisar datos",IF(AND(L193&lt;=K193,M193&lt;=J193+I193),"Dentro de parámetros","Fuera de parámetros")))</f>
        <v/>
      </c>
      <c r="U193" s="6">
        <f>IF(A193="","",IF(AND(OR(N193="Reportada",N193="En revisión",N193="Autorizada"),P193&lt;&gt;"",P193&lt;'Catálogos y parámetros'!$B$2),"Crítica",IF(AND(OR(N193="Reportada",N193="En revisión",N193="Autorizada"),X193&gt;'Catálogos y parámetros'!$B$4),"Alta",IF(AND(L193="",R193&gt;=0,R193&lt;='Catálogos y parámetros'!$B$3),"Vigilar","Normal"))))</f>
        <v/>
      </c>
      <c r="V193" s="23">
        <f>IF(K193="","",IF(K193&lt;'Catálogos y parámetros'!$B$2,"Vencida por fecha",IF(R193&lt;='Catálogos y parámetros'!$B$3,"Por vencer","Vigente")))</f>
        <v/>
      </c>
      <c r="W193" s="30">
        <f>IF(A193="","",IFERROR(IF(COUNTIF(Seguimiento!$B$2:$B$301,A193)=0,"",MAXIFS(Seguimiento!$C$2:$C$301,Seguimiento!$B$2:$B$301,A193)),""))</f>
        <v/>
      </c>
      <c r="X193" s="8">
        <f>IF(W193="","",'Catálogos y parámetros'!$B$2-W193)</f>
        <v/>
      </c>
    </row>
    <row r="194">
      <c r="A194" s="13" t="n"/>
      <c r="B194" s="13" t="n"/>
      <c r="C194" s="28" t="n"/>
      <c r="D194" s="13" t="n"/>
      <c r="E194" s="13" t="n"/>
      <c r="F194" s="15" t="n"/>
      <c r="G194" s="15" t="n"/>
      <c r="H194" s="16" t="n"/>
      <c r="I194" s="17" t="n"/>
      <c r="J194" s="17" t="n"/>
      <c r="K194" s="29">
        <f>IF(OR(C194="",H194=""),"",C194+H194)</f>
        <v/>
      </c>
      <c r="L194" s="28" t="n"/>
      <c r="M194" s="17" t="n"/>
      <c r="N194" s="15" t="n"/>
      <c r="O194" s="15" t="n"/>
      <c r="P194" s="28" t="n"/>
      <c r="Q194" s="28" t="n"/>
      <c r="R194" s="5">
        <f>IF(K194="","",K194-'Catálogos y parámetros'!$B$2)</f>
        <v/>
      </c>
      <c r="S194" s="19">
        <f>IF(OR(L194="",M194="",I194="",J194=""),"",J194+I194-M194)</f>
        <v/>
      </c>
      <c r="T194" s="20">
        <f>IF(L194="","Sin reporte",IF(OR(K194="",M194="",J194="",I194=""),"Revisar datos",IF(AND(L194&lt;=K194,M194&lt;=J194+I194),"Dentro de parámetros","Fuera de parámetros")))</f>
        <v/>
      </c>
      <c r="U194" s="3">
        <f>IF(A194="","",IF(AND(OR(N194="Reportada",N194="En revisión",N194="Autorizada"),P194&lt;&gt;"",P194&lt;'Catálogos y parámetros'!$B$2),"Crítica",IF(AND(OR(N194="Reportada",N194="En revisión",N194="Autorizada"),X194&gt;'Catálogos y parámetros'!$B$4),"Alta",IF(AND(L194="",R194&gt;=0,R194&lt;='Catálogos y parámetros'!$B$3),"Vigilar","Normal"))))</f>
        <v/>
      </c>
      <c r="V194" s="20">
        <f>IF(K194="","",IF(K194&lt;'Catálogos y parámetros'!$B$2,"Vencida por fecha",IF(R194&lt;='Catálogos y parámetros'!$B$3,"Por vencer","Vigente")))</f>
        <v/>
      </c>
      <c r="W194" s="29">
        <f>IF(A194="","",IFERROR(IF(COUNTIF(Seguimiento!$B$2:$B$301,A194)=0,"",MAXIFS(Seguimiento!$C$2:$C$301,Seguimiento!$B$2:$B$301,A194)),""))</f>
        <v/>
      </c>
      <c r="X194" s="5">
        <f>IF(W194="","",'Catálogos y parámetros'!$B$2-W194)</f>
        <v/>
      </c>
    </row>
    <row r="195">
      <c r="A195" s="13" t="n"/>
      <c r="B195" s="13" t="n"/>
      <c r="C195" s="28" t="n"/>
      <c r="D195" s="13" t="n"/>
      <c r="E195" s="13" t="n"/>
      <c r="F195" s="15" t="n"/>
      <c r="G195" s="15" t="n"/>
      <c r="H195" s="16" t="n"/>
      <c r="I195" s="17" t="n"/>
      <c r="J195" s="17" t="n"/>
      <c r="K195" s="30">
        <f>IF(OR(C195="",H195=""),"",C195+H195)</f>
        <v/>
      </c>
      <c r="L195" s="28" t="n"/>
      <c r="M195" s="17" t="n"/>
      <c r="N195" s="15" t="n"/>
      <c r="O195" s="15" t="n"/>
      <c r="P195" s="28" t="n"/>
      <c r="Q195" s="28" t="n"/>
      <c r="R195" s="8">
        <f>IF(K195="","",K195-'Catálogos y parámetros'!$B$2)</f>
        <v/>
      </c>
      <c r="S195" s="22">
        <f>IF(OR(L195="",M195="",I195="",J195=""),"",J195+I195-M195)</f>
        <v/>
      </c>
      <c r="T195" s="23">
        <f>IF(L195="","Sin reporte",IF(OR(K195="",M195="",J195="",I195=""),"Revisar datos",IF(AND(L195&lt;=K195,M195&lt;=J195+I195),"Dentro de parámetros","Fuera de parámetros")))</f>
        <v/>
      </c>
      <c r="U195" s="6">
        <f>IF(A195="","",IF(AND(OR(N195="Reportada",N195="En revisión",N195="Autorizada"),P195&lt;&gt;"",P195&lt;'Catálogos y parámetros'!$B$2),"Crítica",IF(AND(OR(N195="Reportada",N195="En revisión",N195="Autorizada"),X195&gt;'Catálogos y parámetros'!$B$4),"Alta",IF(AND(L195="",R195&gt;=0,R195&lt;='Catálogos y parámetros'!$B$3),"Vigilar","Normal"))))</f>
        <v/>
      </c>
      <c r="V195" s="23">
        <f>IF(K195="","",IF(K195&lt;'Catálogos y parámetros'!$B$2,"Vencida por fecha",IF(R195&lt;='Catálogos y parámetros'!$B$3,"Por vencer","Vigente")))</f>
        <v/>
      </c>
      <c r="W195" s="30">
        <f>IF(A195="","",IFERROR(IF(COUNTIF(Seguimiento!$B$2:$B$301,A195)=0,"",MAXIFS(Seguimiento!$C$2:$C$301,Seguimiento!$B$2:$B$301,A195)),""))</f>
        <v/>
      </c>
      <c r="X195" s="8">
        <f>IF(W195="","",'Catálogos y parámetros'!$B$2-W195)</f>
        <v/>
      </c>
    </row>
    <row r="196">
      <c r="A196" s="13" t="n"/>
      <c r="B196" s="13" t="n"/>
      <c r="C196" s="28" t="n"/>
      <c r="D196" s="13" t="n"/>
      <c r="E196" s="13" t="n"/>
      <c r="F196" s="15" t="n"/>
      <c r="G196" s="15" t="n"/>
      <c r="H196" s="16" t="n"/>
      <c r="I196" s="17" t="n"/>
      <c r="J196" s="17" t="n"/>
      <c r="K196" s="29">
        <f>IF(OR(C196="",H196=""),"",C196+H196)</f>
        <v/>
      </c>
      <c r="L196" s="28" t="n"/>
      <c r="M196" s="17" t="n"/>
      <c r="N196" s="15" t="n"/>
      <c r="O196" s="15" t="n"/>
      <c r="P196" s="28" t="n"/>
      <c r="Q196" s="28" t="n"/>
      <c r="R196" s="5">
        <f>IF(K196="","",K196-'Catálogos y parámetros'!$B$2)</f>
        <v/>
      </c>
      <c r="S196" s="19">
        <f>IF(OR(L196="",M196="",I196="",J196=""),"",J196+I196-M196)</f>
        <v/>
      </c>
      <c r="T196" s="20">
        <f>IF(L196="","Sin reporte",IF(OR(K196="",M196="",J196="",I196=""),"Revisar datos",IF(AND(L196&lt;=K196,M196&lt;=J196+I196),"Dentro de parámetros","Fuera de parámetros")))</f>
        <v/>
      </c>
      <c r="U196" s="3">
        <f>IF(A196="","",IF(AND(OR(N196="Reportada",N196="En revisión",N196="Autorizada"),P196&lt;&gt;"",P196&lt;'Catálogos y parámetros'!$B$2),"Crítica",IF(AND(OR(N196="Reportada",N196="En revisión",N196="Autorizada"),X196&gt;'Catálogos y parámetros'!$B$4),"Alta",IF(AND(L196="",R196&gt;=0,R196&lt;='Catálogos y parámetros'!$B$3),"Vigilar","Normal"))))</f>
        <v/>
      </c>
      <c r="V196" s="20">
        <f>IF(K196="","",IF(K196&lt;'Catálogos y parámetros'!$B$2,"Vencida por fecha",IF(R196&lt;='Catálogos y parámetros'!$B$3,"Por vencer","Vigente")))</f>
        <v/>
      </c>
      <c r="W196" s="29">
        <f>IF(A196="","",IFERROR(IF(COUNTIF(Seguimiento!$B$2:$B$301,A196)=0,"",MAXIFS(Seguimiento!$C$2:$C$301,Seguimiento!$B$2:$B$301,A196)),""))</f>
        <v/>
      </c>
      <c r="X196" s="5">
        <f>IF(W196="","",'Catálogos y parámetros'!$B$2-W196)</f>
        <v/>
      </c>
    </row>
    <row r="197">
      <c r="A197" s="13" t="n"/>
      <c r="B197" s="13" t="n"/>
      <c r="C197" s="28" t="n"/>
      <c r="D197" s="13" t="n"/>
      <c r="E197" s="13" t="n"/>
      <c r="F197" s="15" t="n"/>
      <c r="G197" s="15" t="n"/>
      <c r="H197" s="16" t="n"/>
      <c r="I197" s="17" t="n"/>
      <c r="J197" s="17" t="n"/>
      <c r="K197" s="30">
        <f>IF(OR(C197="",H197=""),"",C197+H197)</f>
        <v/>
      </c>
      <c r="L197" s="28" t="n"/>
      <c r="M197" s="17" t="n"/>
      <c r="N197" s="15" t="n"/>
      <c r="O197" s="15" t="n"/>
      <c r="P197" s="28" t="n"/>
      <c r="Q197" s="28" t="n"/>
      <c r="R197" s="8">
        <f>IF(K197="","",K197-'Catálogos y parámetros'!$B$2)</f>
        <v/>
      </c>
      <c r="S197" s="22">
        <f>IF(OR(L197="",M197="",I197="",J197=""),"",J197+I197-M197)</f>
        <v/>
      </c>
      <c r="T197" s="23">
        <f>IF(L197="","Sin reporte",IF(OR(K197="",M197="",J197="",I197=""),"Revisar datos",IF(AND(L197&lt;=K197,M197&lt;=J197+I197),"Dentro de parámetros","Fuera de parámetros")))</f>
        <v/>
      </c>
      <c r="U197" s="6">
        <f>IF(A197="","",IF(AND(OR(N197="Reportada",N197="En revisión",N197="Autorizada"),P197&lt;&gt;"",P197&lt;'Catálogos y parámetros'!$B$2),"Crítica",IF(AND(OR(N197="Reportada",N197="En revisión",N197="Autorizada"),X197&gt;'Catálogos y parámetros'!$B$4),"Alta",IF(AND(L197="",R197&gt;=0,R197&lt;='Catálogos y parámetros'!$B$3),"Vigilar","Normal"))))</f>
        <v/>
      </c>
      <c r="V197" s="23">
        <f>IF(K197="","",IF(K197&lt;'Catálogos y parámetros'!$B$2,"Vencida por fecha",IF(R197&lt;='Catálogos y parámetros'!$B$3,"Por vencer","Vigente")))</f>
        <v/>
      </c>
      <c r="W197" s="30">
        <f>IF(A197="","",IFERROR(IF(COUNTIF(Seguimiento!$B$2:$B$301,A197)=0,"",MAXIFS(Seguimiento!$C$2:$C$301,Seguimiento!$B$2:$B$301,A197)),""))</f>
        <v/>
      </c>
      <c r="X197" s="8">
        <f>IF(W197="","",'Catálogos y parámetros'!$B$2-W197)</f>
        <v/>
      </c>
    </row>
    <row r="198">
      <c r="A198" s="13" t="n"/>
      <c r="B198" s="13" t="n"/>
      <c r="C198" s="28" t="n"/>
      <c r="D198" s="13" t="n"/>
      <c r="E198" s="13" t="n"/>
      <c r="F198" s="15" t="n"/>
      <c r="G198" s="15" t="n"/>
      <c r="H198" s="16" t="n"/>
      <c r="I198" s="17" t="n"/>
      <c r="J198" s="17" t="n"/>
      <c r="K198" s="29">
        <f>IF(OR(C198="",H198=""),"",C198+H198)</f>
        <v/>
      </c>
      <c r="L198" s="28" t="n"/>
      <c r="M198" s="17" t="n"/>
      <c r="N198" s="15" t="n"/>
      <c r="O198" s="15" t="n"/>
      <c r="P198" s="28" t="n"/>
      <c r="Q198" s="28" t="n"/>
      <c r="R198" s="5">
        <f>IF(K198="","",K198-'Catálogos y parámetros'!$B$2)</f>
        <v/>
      </c>
      <c r="S198" s="19">
        <f>IF(OR(L198="",M198="",I198="",J198=""),"",J198+I198-M198)</f>
        <v/>
      </c>
      <c r="T198" s="20">
        <f>IF(L198="","Sin reporte",IF(OR(K198="",M198="",J198="",I198=""),"Revisar datos",IF(AND(L198&lt;=K198,M198&lt;=J198+I198),"Dentro de parámetros","Fuera de parámetros")))</f>
        <v/>
      </c>
      <c r="U198" s="3">
        <f>IF(A198="","",IF(AND(OR(N198="Reportada",N198="En revisión",N198="Autorizada"),P198&lt;&gt;"",P198&lt;'Catálogos y parámetros'!$B$2),"Crítica",IF(AND(OR(N198="Reportada",N198="En revisión",N198="Autorizada"),X198&gt;'Catálogos y parámetros'!$B$4),"Alta",IF(AND(L198="",R198&gt;=0,R198&lt;='Catálogos y parámetros'!$B$3),"Vigilar","Normal"))))</f>
        <v/>
      </c>
      <c r="V198" s="20">
        <f>IF(K198="","",IF(K198&lt;'Catálogos y parámetros'!$B$2,"Vencida por fecha",IF(R198&lt;='Catálogos y parámetros'!$B$3,"Por vencer","Vigente")))</f>
        <v/>
      </c>
      <c r="W198" s="29">
        <f>IF(A198="","",IFERROR(IF(COUNTIF(Seguimiento!$B$2:$B$301,A198)=0,"",MAXIFS(Seguimiento!$C$2:$C$301,Seguimiento!$B$2:$B$301,A198)),""))</f>
        <v/>
      </c>
      <c r="X198" s="5">
        <f>IF(W198="","",'Catálogos y parámetros'!$B$2-W198)</f>
        <v/>
      </c>
    </row>
    <row r="199">
      <c r="A199" s="13" t="n"/>
      <c r="B199" s="13" t="n"/>
      <c r="C199" s="28" t="n"/>
      <c r="D199" s="13" t="n"/>
      <c r="E199" s="13" t="n"/>
      <c r="F199" s="15" t="n"/>
      <c r="G199" s="15" t="n"/>
      <c r="H199" s="16" t="n"/>
      <c r="I199" s="17" t="n"/>
      <c r="J199" s="17" t="n"/>
      <c r="K199" s="30">
        <f>IF(OR(C199="",H199=""),"",C199+H199)</f>
        <v/>
      </c>
      <c r="L199" s="28" t="n"/>
      <c r="M199" s="17" t="n"/>
      <c r="N199" s="15" t="n"/>
      <c r="O199" s="15" t="n"/>
      <c r="P199" s="28" t="n"/>
      <c r="Q199" s="28" t="n"/>
      <c r="R199" s="8">
        <f>IF(K199="","",K199-'Catálogos y parámetros'!$B$2)</f>
        <v/>
      </c>
      <c r="S199" s="22">
        <f>IF(OR(L199="",M199="",I199="",J199=""),"",J199+I199-M199)</f>
        <v/>
      </c>
      <c r="T199" s="23">
        <f>IF(L199="","Sin reporte",IF(OR(K199="",M199="",J199="",I199=""),"Revisar datos",IF(AND(L199&lt;=K199,M199&lt;=J199+I199),"Dentro de parámetros","Fuera de parámetros")))</f>
        <v/>
      </c>
      <c r="U199" s="6">
        <f>IF(A199="","",IF(AND(OR(N199="Reportada",N199="En revisión",N199="Autorizada"),P199&lt;&gt;"",P199&lt;'Catálogos y parámetros'!$B$2),"Crítica",IF(AND(OR(N199="Reportada",N199="En revisión",N199="Autorizada"),X199&gt;'Catálogos y parámetros'!$B$4),"Alta",IF(AND(L199="",R199&gt;=0,R199&lt;='Catálogos y parámetros'!$B$3),"Vigilar","Normal"))))</f>
        <v/>
      </c>
      <c r="V199" s="23">
        <f>IF(K199="","",IF(K199&lt;'Catálogos y parámetros'!$B$2,"Vencida por fecha",IF(R199&lt;='Catálogos y parámetros'!$B$3,"Por vencer","Vigente")))</f>
        <v/>
      </c>
      <c r="W199" s="30">
        <f>IF(A199="","",IFERROR(IF(COUNTIF(Seguimiento!$B$2:$B$301,A199)=0,"",MAXIFS(Seguimiento!$C$2:$C$301,Seguimiento!$B$2:$B$301,A199)),""))</f>
        <v/>
      </c>
      <c r="X199" s="8">
        <f>IF(W199="","",'Catálogos y parámetros'!$B$2-W199)</f>
        <v/>
      </c>
    </row>
    <row r="200">
      <c r="A200" s="13" t="n"/>
      <c r="B200" s="13" t="n"/>
      <c r="C200" s="28" t="n"/>
      <c r="D200" s="13" t="n"/>
      <c r="E200" s="13" t="n"/>
      <c r="F200" s="15" t="n"/>
      <c r="G200" s="15" t="n"/>
      <c r="H200" s="16" t="n"/>
      <c r="I200" s="17" t="n"/>
      <c r="J200" s="17" t="n"/>
      <c r="K200" s="29">
        <f>IF(OR(C200="",H200=""),"",C200+H200)</f>
        <v/>
      </c>
      <c r="L200" s="28" t="n"/>
      <c r="M200" s="17" t="n"/>
      <c r="N200" s="15" t="n"/>
      <c r="O200" s="15" t="n"/>
      <c r="P200" s="28" t="n"/>
      <c r="Q200" s="28" t="n"/>
      <c r="R200" s="5">
        <f>IF(K200="","",K200-'Catálogos y parámetros'!$B$2)</f>
        <v/>
      </c>
      <c r="S200" s="19">
        <f>IF(OR(L200="",M200="",I200="",J200=""),"",J200+I200-M200)</f>
        <v/>
      </c>
      <c r="T200" s="20">
        <f>IF(L200="","Sin reporte",IF(OR(K200="",M200="",J200="",I200=""),"Revisar datos",IF(AND(L200&lt;=K200,M200&lt;=J200+I200),"Dentro de parámetros","Fuera de parámetros")))</f>
        <v/>
      </c>
      <c r="U200" s="3">
        <f>IF(A200="","",IF(AND(OR(N200="Reportada",N200="En revisión",N200="Autorizada"),P200&lt;&gt;"",P200&lt;'Catálogos y parámetros'!$B$2),"Crítica",IF(AND(OR(N200="Reportada",N200="En revisión",N200="Autorizada"),X200&gt;'Catálogos y parámetros'!$B$4),"Alta",IF(AND(L200="",R200&gt;=0,R200&lt;='Catálogos y parámetros'!$B$3),"Vigilar","Normal"))))</f>
        <v/>
      </c>
      <c r="V200" s="20">
        <f>IF(K200="","",IF(K200&lt;'Catálogos y parámetros'!$B$2,"Vencida por fecha",IF(R200&lt;='Catálogos y parámetros'!$B$3,"Por vencer","Vigente")))</f>
        <v/>
      </c>
      <c r="W200" s="29">
        <f>IF(A200="","",IFERROR(IF(COUNTIF(Seguimiento!$B$2:$B$301,A200)=0,"",MAXIFS(Seguimiento!$C$2:$C$301,Seguimiento!$B$2:$B$301,A200)),""))</f>
        <v/>
      </c>
      <c r="X200" s="5">
        <f>IF(W200="","",'Catálogos y parámetros'!$B$2-W200)</f>
        <v/>
      </c>
    </row>
    <row r="201">
      <c r="A201" s="13" t="n"/>
      <c r="B201" s="13" t="n"/>
      <c r="C201" s="28" t="n"/>
      <c r="D201" s="13" t="n"/>
      <c r="E201" s="13" t="n"/>
      <c r="F201" s="15" t="n"/>
      <c r="G201" s="15" t="n"/>
      <c r="H201" s="16" t="n"/>
      <c r="I201" s="17" t="n"/>
      <c r="J201" s="17" t="n"/>
      <c r="K201" s="30">
        <f>IF(OR(C201="",H201=""),"",C201+H201)</f>
        <v/>
      </c>
      <c r="L201" s="28" t="n"/>
      <c r="M201" s="17" t="n"/>
      <c r="N201" s="15" t="n"/>
      <c r="O201" s="15" t="n"/>
      <c r="P201" s="28" t="n"/>
      <c r="Q201" s="28" t="n"/>
      <c r="R201" s="8">
        <f>IF(K201="","",K201-'Catálogos y parámetros'!$B$2)</f>
        <v/>
      </c>
      <c r="S201" s="22">
        <f>IF(OR(L201="",M201="",I201="",J201=""),"",J201+I201-M201)</f>
        <v/>
      </c>
      <c r="T201" s="23">
        <f>IF(L201="","Sin reporte",IF(OR(K201="",M201="",J201="",I201=""),"Revisar datos",IF(AND(L201&lt;=K201,M201&lt;=J201+I201),"Dentro de parámetros","Fuera de parámetros")))</f>
        <v/>
      </c>
      <c r="U201" s="6">
        <f>IF(A201="","",IF(AND(OR(N201="Reportada",N201="En revisión",N201="Autorizada"),P201&lt;&gt;"",P201&lt;'Catálogos y parámetros'!$B$2),"Crítica",IF(AND(OR(N201="Reportada",N201="En revisión",N201="Autorizada"),X201&gt;'Catálogos y parámetros'!$B$4),"Alta",IF(AND(L201="",R201&gt;=0,R201&lt;='Catálogos y parámetros'!$B$3),"Vigilar","Normal"))))</f>
        <v/>
      </c>
      <c r="V201" s="23">
        <f>IF(K201="","",IF(K201&lt;'Catálogos y parámetros'!$B$2,"Vencida por fecha",IF(R201&lt;='Catálogos y parámetros'!$B$3,"Por vencer","Vigente")))</f>
        <v/>
      </c>
      <c r="W201" s="30">
        <f>IF(A201="","",IFERROR(IF(COUNTIF(Seguimiento!$B$2:$B$301,A201)=0,"",MAXIFS(Seguimiento!$C$2:$C$301,Seguimiento!$B$2:$B$301,A201)),""))</f>
        <v/>
      </c>
      <c r="X201" s="8">
        <f>IF(W201="","",'Catálogos y parámetros'!$B$2-W201)</f>
        <v/>
      </c>
    </row>
  </sheetData>
  <autoFilter ref="A1:X201"/>
  <conditionalFormatting sqref="A2:A201">
    <cfRule type="expression" priority="1" dxfId="0">
      <formula>AND(A2&lt;&gt;"",COUNTIF($A$2:$A$201,A2)&gt;1)</formula>
    </cfRule>
  </conditionalFormatting>
  <conditionalFormatting sqref="U2:U201">
    <cfRule type="expression" priority="2" dxfId="0">
      <formula>$U2="Crítica"</formula>
    </cfRule>
    <cfRule type="expression" priority="3" dxfId="1">
      <formula>$U2="Alta"</formula>
    </cfRule>
    <cfRule type="expression" priority="4" dxfId="3">
      <formula>$U2="Vigilar"</formula>
    </cfRule>
  </conditionalFormatting>
  <conditionalFormatting sqref="V2:V201">
    <cfRule type="expression" priority="5" dxfId="4">
      <formula>$V2="Vencida por fecha"</formula>
    </cfRule>
  </conditionalFormatting>
  <conditionalFormatting sqref="T2:T201">
    <cfRule type="expression" priority="6" dxfId="2">
      <formula>$T2="Fuera de parámetros"</formula>
    </cfRule>
  </conditionalFormatting>
  <conditionalFormatting sqref="P2:P201">
    <cfRule type="expression" priority="7" dxfId="2">
      <formula>AND($P2&lt;&gt;"",$P2&lt;'Catálogos y parámetros'!$B$2,$Q2="")</formula>
    </cfRule>
  </conditionalFormatting>
  <conditionalFormatting sqref="L2:L201">
    <cfRule type="expression" priority="8" dxfId="2">
      <formula>AND($L2&lt;&gt;"",$C2&lt;&gt;"",$L2&lt;$C2)</formula>
    </cfRule>
  </conditionalFormatting>
  <conditionalFormatting sqref="M2:M201">
    <cfRule type="expression" priority="9" dxfId="2">
      <formula>AND($M2&lt;&gt;"",$J2&lt;&gt;"",$M2&lt;$J2)</formula>
    </cfRule>
  </conditionalFormatting>
  <conditionalFormatting sqref="Q2:Q201">
    <cfRule type="expression" priority="10" dxfId="2">
      <formula>AND($Q2&lt;&gt;"",$L2&lt;&gt;"",$Q2&lt;$L2)</formula>
    </cfRule>
  </conditionalFormatting>
  <conditionalFormatting sqref="N2:N201">
    <cfRule type="expression" priority="11" dxfId="2">
      <formula>AND($L2&lt;&gt;"",$N2="Sin reporte")</formula>
    </cfRule>
  </conditionalFormatting>
  <dataValidations count="8">
    <dataValidation sqref="A2:A201" showDropDown="0" showInputMessage="1" showErrorMessage="1" allowBlank="0" errorTitle="ID inválido o duplicado" error="Capture un ID de garantía único en formato de texto." promptTitle="Captura" prompt="Use una clave única, por ejemplo GAR-FIC-011." type="custom" errorStyle="stop">
      <formula1>OR(A2="",AND(ISTEXT(A2),COUNTIF($A$2:$A$201,A2)=1))</formula1>
    </dataValidation>
    <dataValidation sqref="C2:C201 L2:L201 P2:Q201" showDropDown="0" showInputMessage="1" showErrorMessage="1" allowBlank="0" errorTitle="Fecha fuera del intervalo" error="La fecha debe estar entre 01/01/2020 y la fecha de corte más 730 días." promptTitle="Captura" prompt="Capture la fecha con formato dd/mm/aaaa." type="date" errorStyle="stop" operator="between">
      <formula1>DATE(2020,1,1)</formula1>
      <formula2>INDIRECT("'Catálogos y parámetros'!$B$2")+730</formula2>
    </dataValidation>
    <dataValidation sqref="H2:H201" showDropDown="0" showInputMessage="1" showErrorMessage="1" allowBlank="0" errorTitle="Plazo no válido" error="El plazo debe ser un entero de 1 a 730 días." promptTitle="Captura" prompt="Capture el plazo interno en días." type="whole" errorStyle="stop" operator="between">
      <formula1>1</formula1>
      <formula2>730</formula2>
    </dataValidation>
    <dataValidation sqref="I2:I201" showDropDown="0" showInputMessage="1" showErrorMessage="1" allowBlank="0" errorTitle="Cobertura no válida" error="La cobertura debe ser un entero de 1 a 100000 km." promptTitle="Captura" prompt="Capture la cobertura interna en kilómetros." type="whole" errorStyle="stop" operator="between">
      <formula1>1</formula1>
      <formula2>100000</formula2>
    </dataValidation>
    <dataValidation sqref="J2:J201 M2:M201" showDropDown="0" showInputMessage="1" showErrorMessage="1" allowBlank="0" errorTitle="Kilometraje no válido" error="El kilometraje debe ser un entero no negativo." promptTitle="Captura" prompt="Capture el kilometraje sin decimales." type="whole" errorStyle="stop" operator="greaterThanOrEqual">
      <formula1>0</formula1>
    </dataValidation>
    <dataValidation sqref="G2:G201" showDropDown="0" showInputMessage="1" showErrorMessage="1" allowBlank="0" errorTitle="Tipo no permitido" error="Seleccione un tipo de trabajo del catálogo." promptTitle="Captura" prompt="Seleccione el tipo de trabajo cubierto." type="list" errorStyle="stop">
      <formula1>=INDIRECT("'Catálogos y parámetros'!$D$2:$D$11")</formula1>
    </dataValidation>
    <dataValidation sqref="N2:N201" showDropDown="0" showInputMessage="1" showErrorMessage="1" allowBlank="0" errorTitle="Estatus no permitido" error="Seleccione un estatus del catálogo." promptTitle="Captura" prompt="Seleccione el estatus operativo actual." type="list" errorStyle="stop">
      <formula1>=INDIRECT("'Catálogos y parámetros'!$E$2:$E$8")</formula1>
    </dataValidation>
    <dataValidation sqref="O2:O201" showDropDown="0" showInputMessage="1" showErrorMessage="1" allowBlank="0" errorTitle="Responsable no permitido" error="Seleccione un código de puesto del catálogo." promptTitle="Captura" prompt="No capture nombres de personas." type="list" errorStyle="stop">
      <formula1>=INDIRECT("'Catálogos y parámetros'!$G$2:$G$7")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0" customWidth="1" min="3" max="3"/>
    <col width="24" customWidth="1" min="4" max="4"/>
    <col width="20" customWidth="1" min="5" max="5"/>
    <col width="19" customWidth="1" min="6" max="6"/>
    <col width="34" customWidth="1" min="7" max="7"/>
    <col width="18" customWidth="1" min="8" max="8"/>
    <col width="48" customWidth="1" min="9" max="9"/>
  </cols>
  <sheetData>
    <row r="1" ht="40" customHeight="1">
      <c r="A1" s="12" t="inlineStr">
        <is>
          <t>ID movimiento</t>
        </is>
      </c>
      <c r="B1" s="12" t="inlineStr">
        <is>
          <t>ID garantía</t>
        </is>
      </c>
      <c r="C1" s="12" t="inlineStr">
        <is>
          <t>Fecha del movimiento</t>
        </is>
      </c>
      <c r="D1" s="12" t="inlineStr">
        <is>
          <t>Tipo de movimiento</t>
        </is>
      </c>
      <c r="E1" s="12" t="inlineStr">
        <is>
          <t>Estatus resultante</t>
        </is>
      </c>
      <c r="F1" s="12" t="inlineStr">
        <is>
          <t>Responsable interno</t>
        </is>
      </c>
      <c r="G1" s="12" t="inlineStr">
        <is>
          <t>Próxima acción</t>
        </is>
      </c>
      <c r="H1" s="12" t="inlineStr">
        <is>
          <t>Fecha compromiso</t>
        </is>
      </c>
      <c r="I1" s="12" t="inlineStr">
        <is>
          <t>Observación</t>
        </is>
      </c>
    </row>
    <row r="2">
      <c r="A2" s="13" t="inlineStr">
        <is>
          <t>MOV-FIC-001</t>
        </is>
      </c>
      <c r="B2" s="13" t="inlineStr">
        <is>
          <t>GAR-FIC-002</t>
        </is>
      </c>
      <c r="C2" s="28" t="n">
        <v>46175</v>
      </c>
      <c r="D2" s="15" t="inlineStr">
        <is>
          <t>Llamada</t>
        </is>
      </c>
      <c r="E2" s="13" t="inlineStr">
        <is>
          <t>Reportada</t>
        </is>
      </c>
      <c r="F2" s="13" t="inlineStr">
        <is>
          <t>REC-01</t>
        </is>
      </c>
      <c r="G2" s="15" t="inlineStr">
        <is>
          <t>Programar revisión</t>
        </is>
      </c>
      <c r="H2" s="28" t="n">
        <v>46178</v>
      </c>
      <c r="I2" s="15" t="inlineStr">
        <is>
          <t>Contacto ficticio; se registró la solicitud de revisión.</t>
        </is>
      </c>
    </row>
    <row r="3">
      <c r="A3" s="13" t="inlineStr">
        <is>
          <t>MOV-FIC-002</t>
        </is>
      </c>
      <c r="B3" s="13" t="inlineStr">
        <is>
          <t>GAR-FIC-002</t>
        </is>
      </c>
      <c r="C3" s="28" t="n">
        <v>46244</v>
      </c>
      <c r="D3" s="15" t="inlineStr">
        <is>
          <t>Cierre administrativo</t>
        </is>
      </c>
      <c r="E3" s="13" t="inlineStr">
        <is>
          <t>Atendida</t>
        </is>
      </c>
      <c r="F3" s="13" t="inlineStr">
        <is>
          <t>POS-01</t>
        </is>
      </c>
      <c r="G3" s="15" t="inlineStr">
        <is>
          <t>Archivar seguimiento</t>
        </is>
      </c>
      <c r="H3" s="28" t="n">
        <v>46244</v>
      </c>
      <c r="I3" s="15" t="inlineStr">
        <is>
          <t>Caso ficticio atendido y cerrado para control interno.</t>
        </is>
      </c>
    </row>
    <row r="4">
      <c r="A4" s="13" t="inlineStr">
        <is>
          <t>MOV-FIC-003</t>
        </is>
      </c>
      <c r="B4" s="13" t="inlineStr">
        <is>
          <t>GAR-FIC-003</t>
        </is>
      </c>
      <c r="C4" s="28" t="n">
        <v>46246</v>
      </c>
      <c r="D4" s="15" t="inlineStr">
        <is>
          <t>Recepción de unidad</t>
        </is>
      </c>
      <c r="E4" s="13" t="inlineStr">
        <is>
          <t>En revisión</t>
        </is>
      </c>
      <c r="F4" s="13" t="inlineStr">
        <is>
          <t>JEF-TALLER</t>
        </is>
      </c>
      <c r="G4" s="15" t="inlineStr">
        <is>
          <t>Revisar evidencia</t>
        </is>
      </c>
      <c r="H4" s="28" t="n">
        <v>46248</v>
      </c>
      <c r="I4" s="15" t="inlineStr">
        <is>
          <t>Unidad ficticia recibida después de la fecha límite calculada.</t>
        </is>
      </c>
    </row>
    <row r="5">
      <c r="A5" s="13" t="inlineStr">
        <is>
          <t>MOV-FIC-004</t>
        </is>
      </c>
      <c r="B5" s="13" t="inlineStr">
        <is>
          <t>GAR-FIC-003</t>
        </is>
      </c>
      <c r="C5" s="28" t="n">
        <v>46266</v>
      </c>
      <c r="D5" s="15" t="inlineStr">
        <is>
          <t>Solicitud de evidencia</t>
        </is>
      </c>
      <c r="E5" s="13" t="inlineStr">
        <is>
          <t>En revisión</t>
        </is>
      </c>
      <c r="F5" s="13" t="inlineStr">
        <is>
          <t>JEF-TALLER</t>
        </is>
      </c>
      <c r="G5" s="15" t="inlineStr">
        <is>
          <t>Completar revisión interna</t>
        </is>
      </c>
      <c r="H5" s="28" t="n">
        <v>46277</v>
      </c>
      <c r="I5" s="15" t="inlineStr">
        <is>
          <t>Pendiente ficticio de revisión documental interna.</t>
        </is>
      </c>
    </row>
    <row r="6">
      <c r="A6" s="13" t="inlineStr">
        <is>
          <t>MOV-FIC-005</t>
        </is>
      </c>
      <c r="B6" s="13" t="inlineStr">
        <is>
          <t>GAR-FIC-004</t>
        </is>
      </c>
      <c r="C6" s="28" t="n">
        <v>46254</v>
      </c>
      <c r="D6" s="15" t="inlineStr">
        <is>
          <t>Llamada</t>
        </is>
      </c>
      <c r="E6" s="13" t="inlineStr">
        <is>
          <t>Reportada</t>
        </is>
      </c>
      <c r="F6" s="13" t="inlineStr">
        <is>
          <t>REC-02</t>
        </is>
      </c>
      <c r="G6" s="15" t="inlineStr">
        <is>
          <t>Verificar kilometraje</t>
        </is>
      </c>
      <c r="H6" s="28" t="n">
        <v>46256</v>
      </c>
      <c r="I6" s="15" t="inlineStr">
        <is>
          <t>Se registró kilometraje superior al parámetro capturado.</t>
        </is>
      </c>
    </row>
    <row r="7">
      <c r="A7" s="13" t="inlineStr">
        <is>
          <t>MOV-FIC-006</t>
        </is>
      </c>
      <c r="B7" s="13" t="inlineStr">
        <is>
          <t>GAR-FIC-004</t>
        </is>
      </c>
      <c r="C7" s="28" t="n">
        <v>46269</v>
      </c>
      <c r="D7" s="15" t="inlineStr">
        <is>
          <t>Revisión inicial</t>
        </is>
      </c>
      <c r="E7" s="13" t="inlineStr">
        <is>
          <t>Reportada</t>
        </is>
      </c>
      <c r="F7" s="13" t="inlineStr">
        <is>
          <t>REC-02</t>
        </is>
      </c>
      <c r="G7" s="15" t="inlineStr">
        <is>
          <t>Confirmar siguiente contacto</t>
        </is>
      </c>
      <c r="H7" s="28" t="n">
        <v>46280</v>
      </c>
      <c r="I7" s="15" t="inlineStr">
        <is>
          <t>Seguimiento ficticio pendiente de acuerdo operativo.</t>
        </is>
      </c>
    </row>
    <row r="8">
      <c r="A8" s="13" t="inlineStr">
        <is>
          <t>MOV-FIC-007</t>
        </is>
      </c>
      <c r="B8" s="13" t="inlineStr">
        <is>
          <t>GAR-FIC-006</t>
        </is>
      </c>
      <c r="C8" s="28" t="n">
        <v>46266</v>
      </c>
      <c r="D8" s="15" t="inlineStr">
        <is>
          <t>Recepción de unidad</t>
        </is>
      </c>
      <c r="E8" s="13" t="inlineStr">
        <is>
          <t>En revisión</t>
        </is>
      </c>
      <c r="F8" s="13" t="inlineStr">
        <is>
          <t>JEF-TALLER</t>
        </is>
      </c>
      <c r="G8" s="15" t="inlineStr">
        <is>
          <t>Realizar revisión interna</t>
        </is>
      </c>
      <c r="H8" s="28" t="n">
        <v>46269</v>
      </c>
      <c r="I8" s="15" t="inlineStr">
        <is>
          <t>Caso ficticio recibido para revisión.</t>
        </is>
      </c>
    </row>
    <row r="9">
      <c r="A9" s="13" t="inlineStr">
        <is>
          <t>MOV-FIC-008</t>
        </is>
      </c>
      <c r="B9" s="13" t="inlineStr">
        <is>
          <t>GAR-FIC-006</t>
        </is>
      </c>
      <c r="C9" s="28" t="n">
        <v>46271</v>
      </c>
      <c r="D9" s="15" t="inlineStr">
        <is>
          <t>Acuerdo con cliente</t>
        </is>
      </c>
      <c r="E9" s="13" t="inlineStr">
        <is>
          <t>Autorizada</t>
        </is>
      </c>
      <c r="F9" s="13" t="inlineStr">
        <is>
          <t>ADM-GAR</t>
        </is>
      </c>
      <c r="G9" s="15" t="inlineStr">
        <is>
          <t>Atender compromiso</t>
        </is>
      </c>
      <c r="H9" s="28" t="n">
        <v>46270</v>
      </c>
      <c r="I9" s="15" t="inlineStr">
        <is>
          <t>Compromiso ficticio vencido respecto de la fecha de corte.</t>
        </is>
      </c>
    </row>
    <row r="10">
      <c r="A10" s="13" t="inlineStr">
        <is>
          <t>MOV-FIC-009</t>
        </is>
      </c>
      <c r="B10" s="13" t="inlineStr">
        <is>
          <t>GAR-FIC-007</t>
        </is>
      </c>
      <c r="C10" s="28" t="n">
        <v>46273</v>
      </c>
      <c r="D10" s="15" t="inlineStr">
        <is>
          <t>Mensaje</t>
        </is>
      </c>
      <c r="E10" s="13" t="inlineStr">
        <is>
          <t>Reportada</t>
        </is>
      </c>
      <c r="F10" s="13" t="inlineStr">
        <is>
          <t>POS-01</t>
        </is>
      </c>
      <c r="G10" s="15" t="inlineStr">
        <is>
          <t>Confirmar recepción</t>
        </is>
      </c>
      <c r="H10" s="28" t="n">
        <v>46276</v>
      </c>
      <c r="I10" s="15" t="inlineStr">
        <is>
          <t>Mensaje ficticio registrado para continuidad del caso.</t>
        </is>
      </c>
    </row>
    <row r="11">
      <c r="A11" s="13" t="inlineStr">
        <is>
          <t>MOV-FIC-010</t>
        </is>
      </c>
      <c r="B11" s="13" t="inlineStr">
        <is>
          <t>GAR-FIC-008</t>
        </is>
      </c>
      <c r="C11" s="28" t="n">
        <v>46267</v>
      </c>
      <c r="D11" s="15" t="inlineStr">
        <is>
          <t>Llamada</t>
        </is>
      </c>
      <c r="E11" s="13" t="inlineStr">
        <is>
          <t>Autorizada</t>
        </is>
      </c>
      <c r="F11" s="13" t="inlineStr">
        <is>
          <t>ADM-GAR</t>
        </is>
      </c>
      <c r="G11" s="15" t="inlineStr">
        <is>
          <t>Programar atención</t>
        </is>
      </c>
      <c r="H11" s="28" t="n">
        <v>46277</v>
      </c>
      <c r="I11" s="15" t="inlineStr">
        <is>
          <t>Caso ficticio autorizado según parámetros internos capturados.</t>
        </is>
      </c>
    </row>
    <row r="12">
      <c r="A12" s="13" t="inlineStr">
        <is>
          <t>MOV-FIC-011</t>
        </is>
      </c>
      <c r="B12" s="13" t="inlineStr">
        <is>
          <t>GAR-FIC-009</t>
        </is>
      </c>
      <c r="C12" s="28" t="n">
        <v>46235</v>
      </c>
      <c r="D12" s="15" t="inlineStr">
        <is>
          <t>Cierre administrativo</t>
        </is>
      </c>
      <c r="E12" s="13" t="inlineStr">
        <is>
          <t>No procedente</t>
        </is>
      </c>
      <c r="F12" s="13" t="inlineStr">
        <is>
          <t>JEF-TALLER</t>
        </is>
      </c>
      <c r="G12" s="15" t="inlineStr">
        <is>
          <t>Archivar seguimiento</t>
        </is>
      </c>
      <c r="H12" s="28" t="n">
        <v>46235</v>
      </c>
      <c r="I12" s="15" t="inlineStr">
        <is>
          <t>Clasificación ficticia de control; no constituye dictamen.</t>
        </is>
      </c>
    </row>
    <row r="13">
      <c r="A13" s="13" t="inlineStr">
        <is>
          <t>MOV-FIC-012</t>
        </is>
      </c>
      <c r="B13" s="13" t="inlineStr">
        <is>
          <t>GAR-FIC-010</t>
        </is>
      </c>
      <c r="C13" s="28" t="n">
        <v>46268</v>
      </c>
      <c r="D13" s="15" t="inlineStr">
        <is>
          <t>Cierre administrativo</t>
        </is>
      </c>
      <c r="E13" s="13" t="inlineStr">
        <is>
          <t>Cerrada</t>
        </is>
      </c>
      <c r="F13" s="13" t="inlineStr">
        <is>
          <t>POS-02</t>
        </is>
      </c>
      <c r="G13" s="15" t="inlineStr">
        <is>
          <t>Archivar seguimiento</t>
        </is>
      </c>
      <c r="H13" s="28" t="n">
        <v>46268</v>
      </c>
      <c r="I13" s="15" t="inlineStr">
        <is>
          <t>Seguimiento ficticio concluido para fines administrativos.</t>
        </is>
      </c>
    </row>
    <row r="14">
      <c r="A14" s="13" t="n"/>
      <c r="B14" s="13" t="n"/>
      <c r="C14" s="28" t="n"/>
      <c r="D14" s="15" t="n"/>
      <c r="E14" s="13" t="n"/>
      <c r="F14" s="13" t="n"/>
      <c r="G14" s="15" t="n"/>
      <c r="H14" s="28" t="n"/>
      <c r="I14" s="15" t="n"/>
    </row>
    <row r="15">
      <c r="A15" s="13" t="n"/>
      <c r="B15" s="13" t="n"/>
      <c r="C15" s="28" t="n"/>
      <c r="D15" s="15" t="n"/>
      <c r="E15" s="13" t="n"/>
      <c r="F15" s="13" t="n"/>
      <c r="G15" s="15" t="n"/>
      <c r="H15" s="28" t="n"/>
      <c r="I15" s="15" t="n"/>
    </row>
    <row r="16">
      <c r="A16" s="13" t="n"/>
      <c r="B16" s="13" t="n"/>
      <c r="C16" s="28" t="n"/>
      <c r="D16" s="15" t="n"/>
      <c r="E16" s="13" t="n"/>
      <c r="F16" s="13" t="n"/>
      <c r="G16" s="15" t="n"/>
      <c r="H16" s="28" t="n"/>
      <c r="I16" s="15" t="n"/>
    </row>
    <row r="17">
      <c r="A17" s="13" t="n"/>
      <c r="B17" s="13" t="n"/>
      <c r="C17" s="28" t="n"/>
      <c r="D17" s="15" t="n"/>
      <c r="E17" s="13" t="n"/>
      <c r="F17" s="13" t="n"/>
      <c r="G17" s="15" t="n"/>
      <c r="H17" s="28" t="n"/>
      <c r="I17" s="15" t="n"/>
    </row>
    <row r="18">
      <c r="A18" s="13" t="n"/>
      <c r="B18" s="13" t="n"/>
      <c r="C18" s="28" t="n"/>
      <c r="D18" s="15" t="n"/>
      <c r="E18" s="13" t="n"/>
      <c r="F18" s="13" t="n"/>
      <c r="G18" s="15" t="n"/>
      <c r="H18" s="28" t="n"/>
      <c r="I18" s="15" t="n"/>
    </row>
    <row r="19">
      <c r="A19" s="13" t="n"/>
      <c r="B19" s="13" t="n"/>
      <c r="C19" s="28" t="n"/>
      <c r="D19" s="15" t="n"/>
      <c r="E19" s="13" t="n"/>
      <c r="F19" s="13" t="n"/>
      <c r="G19" s="15" t="n"/>
      <c r="H19" s="28" t="n"/>
      <c r="I19" s="15" t="n"/>
    </row>
    <row r="20">
      <c r="A20" s="13" t="n"/>
      <c r="B20" s="13" t="n"/>
      <c r="C20" s="28" t="n"/>
      <c r="D20" s="15" t="n"/>
      <c r="E20" s="13" t="n"/>
      <c r="F20" s="13" t="n"/>
      <c r="G20" s="15" t="n"/>
      <c r="H20" s="28" t="n"/>
      <c r="I20" s="15" t="n"/>
    </row>
    <row r="21">
      <c r="A21" s="13" t="n"/>
      <c r="B21" s="13" t="n"/>
      <c r="C21" s="28" t="n"/>
      <c r="D21" s="15" t="n"/>
      <c r="E21" s="13" t="n"/>
      <c r="F21" s="13" t="n"/>
      <c r="G21" s="15" t="n"/>
      <c r="H21" s="28" t="n"/>
      <c r="I21" s="15" t="n"/>
    </row>
    <row r="22">
      <c r="A22" s="13" t="n"/>
      <c r="B22" s="13" t="n"/>
      <c r="C22" s="28" t="n"/>
      <c r="D22" s="15" t="n"/>
      <c r="E22" s="13" t="n"/>
      <c r="F22" s="13" t="n"/>
      <c r="G22" s="15" t="n"/>
      <c r="H22" s="28" t="n"/>
      <c r="I22" s="15" t="n"/>
    </row>
    <row r="23">
      <c r="A23" s="13" t="n"/>
      <c r="B23" s="13" t="n"/>
      <c r="C23" s="28" t="n"/>
      <c r="D23" s="15" t="n"/>
      <c r="E23" s="13" t="n"/>
      <c r="F23" s="13" t="n"/>
      <c r="G23" s="15" t="n"/>
      <c r="H23" s="28" t="n"/>
      <c r="I23" s="15" t="n"/>
    </row>
    <row r="24">
      <c r="A24" s="13" t="n"/>
      <c r="B24" s="13" t="n"/>
      <c r="C24" s="28" t="n"/>
      <c r="D24" s="15" t="n"/>
      <c r="E24" s="13" t="n"/>
      <c r="F24" s="13" t="n"/>
      <c r="G24" s="15" t="n"/>
      <c r="H24" s="28" t="n"/>
      <c r="I24" s="15" t="n"/>
    </row>
    <row r="25">
      <c r="A25" s="13" t="n"/>
      <c r="B25" s="13" t="n"/>
      <c r="C25" s="28" t="n"/>
      <c r="D25" s="15" t="n"/>
      <c r="E25" s="13" t="n"/>
      <c r="F25" s="13" t="n"/>
      <c r="G25" s="15" t="n"/>
      <c r="H25" s="28" t="n"/>
      <c r="I25" s="15" t="n"/>
    </row>
    <row r="26">
      <c r="A26" s="13" t="n"/>
      <c r="B26" s="13" t="n"/>
      <c r="C26" s="28" t="n"/>
      <c r="D26" s="15" t="n"/>
      <c r="E26" s="13" t="n"/>
      <c r="F26" s="13" t="n"/>
      <c r="G26" s="15" t="n"/>
      <c r="H26" s="28" t="n"/>
      <c r="I26" s="15" t="n"/>
    </row>
    <row r="27">
      <c r="A27" s="13" t="n"/>
      <c r="B27" s="13" t="n"/>
      <c r="C27" s="28" t="n"/>
      <c r="D27" s="15" t="n"/>
      <c r="E27" s="13" t="n"/>
      <c r="F27" s="13" t="n"/>
      <c r="G27" s="15" t="n"/>
      <c r="H27" s="28" t="n"/>
      <c r="I27" s="15" t="n"/>
    </row>
    <row r="28">
      <c r="A28" s="13" t="n"/>
      <c r="B28" s="13" t="n"/>
      <c r="C28" s="28" t="n"/>
      <c r="D28" s="15" t="n"/>
      <c r="E28" s="13" t="n"/>
      <c r="F28" s="13" t="n"/>
      <c r="G28" s="15" t="n"/>
      <c r="H28" s="28" t="n"/>
      <c r="I28" s="15" t="n"/>
    </row>
    <row r="29">
      <c r="A29" s="13" t="n"/>
      <c r="B29" s="13" t="n"/>
      <c r="C29" s="28" t="n"/>
      <c r="D29" s="15" t="n"/>
      <c r="E29" s="13" t="n"/>
      <c r="F29" s="13" t="n"/>
      <c r="G29" s="15" t="n"/>
      <c r="H29" s="28" t="n"/>
      <c r="I29" s="15" t="n"/>
    </row>
    <row r="30">
      <c r="A30" s="13" t="n"/>
      <c r="B30" s="13" t="n"/>
      <c r="C30" s="28" t="n"/>
      <c r="D30" s="15" t="n"/>
      <c r="E30" s="13" t="n"/>
      <c r="F30" s="13" t="n"/>
      <c r="G30" s="15" t="n"/>
      <c r="H30" s="28" t="n"/>
      <c r="I30" s="15" t="n"/>
    </row>
    <row r="31">
      <c r="A31" s="13" t="n"/>
      <c r="B31" s="13" t="n"/>
      <c r="C31" s="28" t="n"/>
      <c r="D31" s="15" t="n"/>
      <c r="E31" s="13" t="n"/>
      <c r="F31" s="13" t="n"/>
      <c r="G31" s="15" t="n"/>
      <c r="H31" s="28" t="n"/>
      <c r="I31" s="15" t="n"/>
    </row>
    <row r="32">
      <c r="A32" s="13" t="n"/>
      <c r="B32" s="13" t="n"/>
      <c r="C32" s="28" t="n"/>
      <c r="D32" s="15" t="n"/>
      <c r="E32" s="13" t="n"/>
      <c r="F32" s="13" t="n"/>
      <c r="G32" s="15" t="n"/>
      <c r="H32" s="28" t="n"/>
      <c r="I32" s="15" t="n"/>
    </row>
    <row r="33">
      <c r="A33" s="13" t="n"/>
      <c r="B33" s="13" t="n"/>
      <c r="C33" s="28" t="n"/>
      <c r="D33" s="15" t="n"/>
      <c r="E33" s="13" t="n"/>
      <c r="F33" s="13" t="n"/>
      <c r="G33" s="15" t="n"/>
      <c r="H33" s="28" t="n"/>
      <c r="I33" s="15" t="n"/>
    </row>
    <row r="34">
      <c r="A34" s="13" t="n"/>
      <c r="B34" s="13" t="n"/>
      <c r="C34" s="28" t="n"/>
      <c r="D34" s="15" t="n"/>
      <c r="E34" s="13" t="n"/>
      <c r="F34" s="13" t="n"/>
      <c r="G34" s="15" t="n"/>
      <c r="H34" s="28" t="n"/>
      <c r="I34" s="15" t="n"/>
    </row>
    <row r="35">
      <c r="A35" s="13" t="n"/>
      <c r="B35" s="13" t="n"/>
      <c r="C35" s="28" t="n"/>
      <c r="D35" s="15" t="n"/>
      <c r="E35" s="13" t="n"/>
      <c r="F35" s="13" t="n"/>
      <c r="G35" s="15" t="n"/>
      <c r="H35" s="28" t="n"/>
      <c r="I35" s="15" t="n"/>
    </row>
    <row r="36">
      <c r="A36" s="13" t="n"/>
      <c r="B36" s="13" t="n"/>
      <c r="C36" s="28" t="n"/>
      <c r="D36" s="15" t="n"/>
      <c r="E36" s="13" t="n"/>
      <c r="F36" s="13" t="n"/>
      <c r="G36" s="15" t="n"/>
      <c r="H36" s="28" t="n"/>
      <c r="I36" s="15" t="n"/>
    </row>
    <row r="37">
      <c r="A37" s="13" t="n"/>
      <c r="B37" s="13" t="n"/>
      <c r="C37" s="28" t="n"/>
      <c r="D37" s="15" t="n"/>
      <c r="E37" s="13" t="n"/>
      <c r="F37" s="13" t="n"/>
      <c r="G37" s="15" t="n"/>
      <c r="H37" s="28" t="n"/>
      <c r="I37" s="15" t="n"/>
    </row>
    <row r="38">
      <c r="A38" s="13" t="n"/>
      <c r="B38" s="13" t="n"/>
      <c r="C38" s="28" t="n"/>
      <c r="D38" s="15" t="n"/>
      <c r="E38" s="13" t="n"/>
      <c r="F38" s="13" t="n"/>
      <c r="G38" s="15" t="n"/>
      <c r="H38" s="28" t="n"/>
      <c r="I38" s="15" t="n"/>
    </row>
    <row r="39">
      <c r="A39" s="13" t="n"/>
      <c r="B39" s="13" t="n"/>
      <c r="C39" s="28" t="n"/>
      <c r="D39" s="15" t="n"/>
      <c r="E39" s="13" t="n"/>
      <c r="F39" s="13" t="n"/>
      <c r="G39" s="15" t="n"/>
      <c r="H39" s="28" t="n"/>
      <c r="I39" s="15" t="n"/>
    </row>
    <row r="40">
      <c r="A40" s="13" t="n"/>
      <c r="B40" s="13" t="n"/>
      <c r="C40" s="28" t="n"/>
      <c r="D40" s="15" t="n"/>
      <c r="E40" s="13" t="n"/>
      <c r="F40" s="13" t="n"/>
      <c r="G40" s="15" t="n"/>
      <c r="H40" s="28" t="n"/>
      <c r="I40" s="15" t="n"/>
    </row>
    <row r="41">
      <c r="A41" s="13" t="n"/>
      <c r="B41" s="13" t="n"/>
      <c r="C41" s="28" t="n"/>
      <c r="D41" s="15" t="n"/>
      <c r="E41" s="13" t="n"/>
      <c r="F41" s="13" t="n"/>
      <c r="G41" s="15" t="n"/>
      <c r="H41" s="28" t="n"/>
      <c r="I41" s="15" t="n"/>
    </row>
    <row r="42">
      <c r="A42" s="13" t="n"/>
      <c r="B42" s="13" t="n"/>
      <c r="C42" s="28" t="n"/>
      <c r="D42" s="15" t="n"/>
      <c r="E42" s="13" t="n"/>
      <c r="F42" s="13" t="n"/>
      <c r="G42" s="15" t="n"/>
      <c r="H42" s="28" t="n"/>
      <c r="I42" s="15" t="n"/>
    </row>
    <row r="43">
      <c r="A43" s="13" t="n"/>
      <c r="B43" s="13" t="n"/>
      <c r="C43" s="28" t="n"/>
      <c r="D43" s="15" t="n"/>
      <c r="E43" s="13" t="n"/>
      <c r="F43" s="13" t="n"/>
      <c r="G43" s="15" t="n"/>
      <c r="H43" s="28" t="n"/>
      <c r="I43" s="15" t="n"/>
    </row>
    <row r="44">
      <c r="A44" s="13" t="n"/>
      <c r="B44" s="13" t="n"/>
      <c r="C44" s="28" t="n"/>
      <c r="D44" s="15" t="n"/>
      <c r="E44" s="13" t="n"/>
      <c r="F44" s="13" t="n"/>
      <c r="G44" s="15" t="n"/>
      <c r="H44" s="28" t="n"/>
      <c r="I44" s="15" t="n"/>
    </row>
    <row r="45">
      <c r="A45" s="13" t="n"/>
      <c r="B45" s="13" t="n"/>
      <c r="C45" s="28" t="n"/>
      <c r="D45" s="15" t="n"/>
      <c r="E45" s="13" t="n"/>
      <c r="F45" s="13" t="n"/>
      <c r="G45" s="15" t="n"/>
      <c r="H45" s="28" t="n"/>
      <c r="I45" s="15" t="n"/>
    </row>
    <row r="46">
      <c r="A46" s="13" t="n"/>
      <c r="B46" s="13" t="n"/>
      <c r="C46" s="28" t="n"/>
      <c r="D46" s="15" t="n"/>
      <c r="E46" s="13" t="n"/>
      <c r="F46" s="13" t="n"/>
      <c r="G46" s="15" t="n"/>
      <c r="H46" s="28" t="n"/>
      <c r="I46" s="15" t="n"/>
    </row>
    <row r="47">
      <c r="A47" s="13" t="n"/>
      <c r="B47" s="13" t="n"/>
      <c r="C47" s="28" t="n"/>
      <c r="D47" s="15" t="n"/>
      <c r="E47" s="13" t="n"/>
      <c r="F47" s="13" t="n"/>
      <c r="G47" s="15" t="n"/>
      <c r="H47" s="28" t="n"/>
      <c r="I47" s="15" t="n"/>
    </row>
    <row r="48">
      <c r="A48" s="13" t="n"/>
      <c r="B48" s="13" t="n"/>
      <c r="C48" s="28" t="n"/>
      <c r="D48" s="15" t="n"/>
      <c r="E48" s="13" t="n"/>
      <c r="F48" s="13" t="n"/>
      <c r="G48" s="15" t="n"/>
      <c r="H48" s="28" t="n"/>
      <c r="I48" s="15" t="n"/>
    </row>
    <row r="49">
      <c r="A49" s="13" t="n"/>
      <c r="B49" s="13" t="n"/>
      <c r="C49" s="28" t="n"/>
      <c r="D49" s="15" t="n"/>
      <c r="E49" s="13" t="n"/>
      <c r="F49" s="13" t="n"/>
      <c r="G49" s="15" t="n"/>
      <c r="H49" s="28" t="n"/>
      <c r="I49" s="15" t="n"/>
    </row>
    <row r="50">
      <c r="A50" s="13" t="n"/>
      <c r="B50" s="13" t="n"/>
      <c r="C50" s="28" t="n"/>
      <c r="D50" s="15" t="n"/>
      <c r="E50" s="13" t="n"/>
      <c r="F50" s="13" t="n"/>
      <c r="G50" s="15" t="n"/>
      <c r="H50" s="28" t="n"/>
      <c r="I50" s="15" t="n"/>
    </row>
    <row r="51">
      <c r="A51" s="13" t="n"/>
      <c r="B51" s="13" t="n"/>
      <c r="C51" s="28" t="n"/>
      <c r="D51" s="15" t="n"/>
      <c r="E51" s="13" t="n"/>
      <c r="F51" s="13" t="n"/>
      <c r="G51" s="15" t="n"/>
      <c r="H51" s="28" t="n"/>
      <c r="I51" s="15" t="n"/>
    </row>
    <row r="52">
      <c r="A52" s="13" t="n"/>
      <c r="B52" s="13" t="n"/>
      <c r="C52" s="28" t="n"/>
      <c r="D52" s="15" t="n"/>
      <c r="E52" s="13" t="n"/>
      <c r="F52" s="13" t="n"/>
      <c r="G52" s="15" t="n"/>
      <c r="H52" s="28" t="n"/>
      <c r="I52" s="15" t="n"/>
    </row>
    <row r="53">
      <c r="A53" s="13" t="n"/>
      <c r="B53" s="13" t="n"/>
      <c r="C53" s="28" t="n"/>
      <c r="D53" s="15" t="n"/>
      <c r="E53" s="13" t="n"/>
      <c r="F53" s="13" t="n"/>
      <c r="G53" s="15" t="n"/>
      <c r="H53" s="28" t="n"/>
      <c r="I53" s="15" t="n"/>
    </row>
    <row r="54">
      <c r="A54" s="13" t="n"/>
      <c r="B54" s="13" t="n"/>
      <c r="C54" s="28" t="n"/>
      <c r="D54" s="15" t="n"/>
      <c r="E54" s="13" t="n"/>
      <c r="F54" s="13" t="n"/>
      <c r="G54" s="15" t="n"/>
      <c r="H54" s="28" t="n"/>
      <c r="I54" s="15" t="n"/>
    </row>
    <row r="55">
      <c r="A55" s="13" t="n"/>
      <c r="B55" s="13" t="n"/>
      <c r="C55" s="28" t="n"/>
      <c r="D55" s="15" t="n"/>
      <c r="E55" s="13" t="n"/>
      <c r="F55" s="13" t="n"/>
      <c r="G55" s="15" t="n"/>
      <c r="H55" s="28" t="n"/>
      <c r="I55" s="15" t="n"/>
    </row>
    <row r="56">
      <c r="A56" s="13" t="n"/>
      <c r="B56" s="13" t="n"/>
      <c r="C56" s="28" t="n"/>
      <c r="D56" s="15" t="n"/>
      <c r="E56" s="13" t="n"/>
      <c r="F56" s="13" t="n"/>
      <c r="G56" s="15" t="n"/>
      <c r="H56" s="28" t="n"/>
      <c r="I56" s="15" t="n"/>
    </row>
    <row r="57">
      <c r="A57" s="13" t="n"/>
      <c r="B57" s="13" t="n"/>
      <c r="C57" s="28" t="n"/>
      <c r="D57" s="15" t="n"/>
      <c r="E57" s="13" t="n"/>
      <c r="F57" s="13" t="n"/>
      <c r="G57" s="15" t="n"/>
      <c r="H57" s="28" t="n"/>
      <c r="I57" s="15" t="n"/>
    </row>
    <row r="58">
      <c r="A58" s="13" t="n"/>
      <c r="B58" s="13" t="n"/>
      <c r="C58" s="28" t="n"/>
      <c r="D58" s="15" t="n"/>
      <c r="E58" s="13" t="n"/>
      <c r="F58" s="13" t="n"/>
      <c r="G58" s="15" t="n"/>
      <c r="H58" s="28" t="n"/>
      <c r="I58" s="15" t="n"/>
    </row>
    <row r="59">
      <c r="A59" s="13" t="n"/>
      <c r="B59" s="13" t="n"/>
      <c r="C59" s="28" t="n"/>
      <c r="D59" s="15" t="n"/>
      <c r="E59" s="13" t="n"/>
      <c r="F59" s="13" t="n"/>
      <c r="G59" s="15" t="n"/>
      <c r="H59" s="28" t="n"/>
      <c r="I59" s="15" t="n"/>
    </row>
    <row r="60">
      <c r="A60" s="13" t="n"/>
      <c r="B60" s="13" t="n"/>
      <c r="C60" s="28" t="n"/>
      <c r="D60" s="15" t="n"/>
      <c r="E60" s="13" t="n"/>
      <c r="F60" s="13" t="n"/>
      <c r="G60" s="15" t="n"/>
      <c r="H60" s="28" t="n"/>
      <c r="I60" s="15" t="n"/>
    </row>
    <row r="61">
      <c r="A61" s="13" t="n"/>
      <c r="B61" s="13" t="n"/>
      <c r="C61" s="28" t="n"/>
      <c r="D61" s="15" t="n"/>
      <c r="E61" s="13" t="n"/>
      <c r="F61" s="13" t="n"/>
      <c r="G61" s="15" t="n"/>
      <c r="H61" s="28" t="n"/>
      <c r="I61" s="15" t="n"/>
    </row>
    <row r="62">
      <c r="A62" s="13" t="n"/>
      <c r="B62" s="13" t="n"/>
      <c r="C62" s="28" t="n"/>
      <c r="D62" s="15" t="n"/>
      <c r="E62" s="13" t="n"/>
      <c r="F62" s="13" t="n"/>
      <c r="G62" s="15" t="n"/>
      <c r="H62" s="28" t="n"/>
      <c r="I62" s="15" t="n"/>
    </row>
    <row r="63">
      <c r="A63" s="13" t="n"/>
      <c r="B63" s="13" t="n"/>
      <c r="C63" s="28" t="n"/>
      <c r="D63" s="15" t="n"/>
      <c r="E63" s="13" t="n"/>
      <c r="F63" s="13" t="n"/>
      <c r="G63" s="15" t="n"/>
      <c r="H63" s="28" t="n"/>
      <c r="I63" s="15" t="n"/>
    </row>
    <row r="64">
      <c r="A64" s="13" t="n"/>
      <c r="B64" s="13" t="n"/>
      <c r="C64" s="28" t="n"/>
      <c r="D64" s="15" t="n"/>
      <c r="E64" s="13" t="n"/>
      <c r="F64" s="13" t="n"/>
      <c r="G64" s="15" t="n"/>
      <c r="H64" s="28" t="n"/>
      <c r="I64" s="15" t="n"/>
    </row>
    <row r="65">
      <c r="A65" s="13" t="n"/>
      <c r="B65" s="13" t="n"/>
      <c r="C65" s="28" t="n"/>
      <c r="D65" s="15" t="n"/>
      <c r="E65" s="13" t="n"/>
      <c r="F65" s="13" t="n"/>
      <c r="G65" s="15" t="n"/>
      <c r="H65" s="28" t="n"/>
      <c r="I65" s="15" t="n"/>
    </row>
    <row r="66">
      <c r="A66" s="13" t="n"/>
      <c r="B66" s="13" t="n"/>
      <c r="C66" s="28" t="n"/>
      <c r="D66" s="15" t="n"/>
      <c r="E66" s="13" t="n"/>
      <c r="F66" s="13" t="n"/>
      <c r="G66" s="15" t="n"/>
      <c r="H66" s="28" t="n"/>
      <c r="I66" s="15" t="n"/>
    </row>
    <row r="67">
      <c r="A67" s="13" t="n"/>
      <c r="B67" s="13" t="n"/>
      <c r="C67" s="28" t="n"/>
      <c r="D67" s="15" t="n"/>
      <c r="E67" s="13" t="n"/>
      <c r="F67" s="13" t="n"/>
      <c r="G67" s="15" t="n"/>
      <c r="H67" s="28" t="n"/>
      <c r="I67" s="15" t="n"/>
    </row>
    <row r="68">
      <c r="A68" s="13" t="n"/>
      <c r="B68" s="13" t="n"/>
      <c r="C68" s="28" t="n"/>
      <c r="D68" s="15" t="n"/>
      <c r="E68" s="13" t="n"/>
      <c r="F68" s="13" t="n"/>
      <c r="G68" s="15" t="n"/>
      <c r="H68" s="28" t="n"/>
      <c r="I68" s="15" t="n"/>
    </row>
    <row r="69">
      <c r="A69" s="13" t="n"/>
      <c r="B69" s="13" t="n"/>
      <c r="C69" s="28" t="n"/>
      <c r="D69" s="15" t="n"/>
      <c r="E69" s="13" t="n"/>
      <c r="F69" s="13" t="n"/>
      <c r="G69" s="15" t="n"/>
      <c r="H69" s="28" t="n"/>
      <c r="I69" s="15" t="n"/>
    </row>
    <row r="70">
      <c r="A70" s="13" t="n"/>
      <c r="B70" s="13" t="n"/>
      <c r="C70" s="28" t="n"/>
      <c r="D70" s="15" t="n"/>
      <c r="E70" s="13" t="n"/>
      <c r="F70" s="13" t="n"/>
      <c r="G70" s="15" t="n"/>
      <c r="H70" s="28" t="n"/>
      <c r="I70" s="15" t="n"/>
    </row>
    <row r="71">
      <c r="A71" s="13" t="n"/>
      <c r="B71" s="13" t="n"/>
      <c r="C71" s="28" t="n"/>
      <c r="D71" s="15" t="n"/>
      <c r="E71" s="13" t="n"/>
      <c r="F71" s="13" t="n"/>
      <c r="G71" s="15" t="n"/>
      <c r="H71" s="28" t="n"/>
      <c r="I71" s="15" t="n"/>
    </row>
    <row r="72">
      <c r="A72" s="13" t="n"/>
      <c r="B72" s="13" t="n"/>
      <c r="C72" s="28" t="n"/>
      <c r="D72" s="15" t="n"/>
      <c r="E72" s="13" t="n"/>
      <c r="F72" s="13" t="n"/>
      <c r="G72" s="15" t="n"/>
      <c r="H72" s="28" t="n"/>
      <c r="I72" s="15" t="n"/>
    </row>
    <row r="73">
      <c r="A73" s="13" t="n"/>
      <c r="B73" s="13" t="n"/>
      <c r="C73" s="28" t="n"/>
      <c r="D73" s="15" t="n"/>
      <c r="E73" s="13" t="n"/>
      <c r="F73" s="13" t="n"/>
      <c r="G73" s="15" t="n"/>
      <c r="H73" s="28" t="n"/>
      <c r="I73" s="15" t="n"/>
    </row>
    <row r="74">
      <c r="A74" s="13" t="n"/>
      <c r="B74" s="13" t="n"/>
      <c r="C74" s="28" t="n"/>
      <c r="D74" s="15" t="n"/>
      <c r="E74" s="13" t="n"/>
      <c r="F74" s="13" t="n"/>
      <c r="G74" s="15" t="n"/>
      <c r="H74" s="28" t="n"/>
      <c r="I74" s="15" t="n"/>
    </row>
    <row r="75">
      <c r="A75" s="13" t="n"/>
      <c r="B75" s="13" t="n"/>
      <c r="C75" s="28" t="n"/>
      <c r="D75" s="15" t="n"/>
      <c r="E75" s="13" t="n"/>
      <c r="F75" s="13" t="n"/>
      <c r="G75" s="15" t="n"/>
      <c r="H75" s="28" t="n"/>
      <c r="I75" s="15" t="n"/>
    </row>
    <row r="76">
      <c r="A76" s="13" t="n"/>
      <c r="B76" s="13" t="n"/>
      <c r="C76" s="28" t="n"/>
      <c r="D76" s="15" t="n"/>
      <c r="E76" s="13" t="n"/>
      <c r="F76" s="13" t="n"/>
      <c r="G76" s="15" t="n"/>
      <c r="H76" s="28" t="n"/>
      <c r="I76" s="15" t="n"/>
    </row>
    <row r="77">
      <c r="A77" s="13" t="n"/>
      <c r="B77" s="13" t="n"/>
      <c r="C77" s="28" t="n"/>
      <c r="D77" s="15" t="n"/>
      <c r="E77" s="13" t="n"/>
      <c r="F77" s="13" t="n"/>
      <c r="G77" s="15" t="n"/>
      <c r="H77" s="28" t="n"/>
      <c r="I77" s="15" t="n"/>
    </row>
    <row r="78">
      <c r="A78" s="13" t="n"/>
      <c r="B78" s="13" t="n"/>
      <c r="C78" s="28" t="n"/>
      <c r="D78" s="15" t="n"/>
      <c r="E78" s="13" t="n"/>
      <c r="F78" s="13" t="n"/>
      <c r="G78" s="15" t="n"/>
      <c r="H78" s="28" t="n"/>
      <c r="I78" s="15" t="n"/>
    </row>
    <row r="79">
      <c r="A79" s="13" t="n"/>
      <c r="B79" s="13" t="n"/>
      <c r="C79" s="28" t="n"/>
      <c r="D79" s="15" t="n"/>
      <c r="E79" s="13" t="n"/>
      <c r="F79" s="13" t="n"/>
      <c r="G79" s="15" t="n"/>
      <c r="H79" s="28" t="n"/>
      <c r="I79" s="15" t="n"/>
    </row>
    <row r="80">
      <c r="A80" s="13" t="n"/>
      <c r="B80" s="13" t="n"/>
      <c r="C80" s="28" t="n"/>
      <c r="D80" s="15" t="n"/>
      <c r="E80" s="13" t="n"/>
      <c r="F80" s="13" t="n"/>
      <c r="G80" s="15" t="n"/>
      <c r="H80" s="28" t="n"/>
      <c r="I80" s="15" t="n"/>
    </row>
    <row r="81">
      <c r="A81" s="13" t="n"/>
      <c r="B81" s="13" t="n"/>
      <c r="C81" s="28" t="n"/>
      <c r="D81" s="15" t="n"/>
      <c r="E81" s="13" t="n"/>
      <c r="F81" s="13" t="n"/>
      <c r="G81" s="15" t="n"/>
      <c r="H81" s="28" t="n"/>
      <c r="I81" s="15" t="n"/>
    </row>
    <row r="82">
      <c r="A82" s="13" t="n"/>
      <c r="B82" s="13" t="n"/>
      <c r="C82" s="28" t="n"/>
      <c r="D82" s="15" t="n"/>
      <c r="E82" s="13" t="n"/>
      <c r="F82" s="13" t="n"/>
      <c r="G82" s="15" t="n"/>
      <c r="H82" s="28" t="n"/>
      <c r="I82" s="15" t="n"/>
    </row>
    <row r="83">
      <c r="A83" s="13" t="n"/>
      <c r="B83" s="13" t="n"/>
      <c r="C83" s="28" t="n"/>
      <c r="D83" s="15" t="n"/>
      <c r="E83" s="13" t="n"/>
      <c r="F83" s="13" t="n"/>
      <c r="G83" s="15" t="n"/>
      <c r="H83" s="28" t="n"/>
      <c r="I83" s="15" t="n"/>
    </row>
    <row r="84">
      <c r="A84" s="13" t="n"/>
      <c r="B84" s="13" t="n"/>
      <c r="C84" s="28" t="n"/>
      <c r="D84" s="15" t="n"/>
      <c r="E84" s="13" t="n"/>
      <c r="F84" s="13" t="n"/>
      <c r="G84" s="15" t="n"/>
      <c r="H84" s="28" t="n"/>
      <c r="I84" s="15" t="n"/>
    </row>
    <row r="85">
      <c r="A85" s="13" t="n"/>
      <c r="B85" s="13" t="n"/>
      <c r="C85" s="28" t="n"/>
      <c r="D85" s="15" t="n"/>
      <c r="E85" s="13" t="n"/>
      <c r="F85" s="13" t="n"/>
      <c r="G85" s="15" t="n"/>
      <c r="H85" s="28" t="n"/>
      <c r="I85" s="15" t="n"/>
    </row>
    <row r="86">
      <c r="A86" s="13" t="n"/>
      <c r="B86" s="13" t="n"/>
      <c r="C86" s="28" t="n"/>
      <c r="D86" s="15" t="n"/>
      <c r="E86" s="13" t="n"/>
      <c r="F86" s="13" t="n"/>
      <c r="G86" s="15" t="n"/>
      <c r="H86" s="28" t="n"/>
      <c r="I86" s="15" t="n"/>
    </row>
    <row r="87">
      <c r="A87" s="13" t="n"/>
      <c r="B87" s="13" t="n"/>
      <c r="C87" s="28" t="n"/>
      <c r="D87" s="15" t="n"/>
      <c r="E87" s="13" t="n"/>
      <c r="F87" s="13" t="n"/>
      <c r="G87" s="15" t="n"/>
      <c r="H87" s="28" t="n"/>
      <c r="I87" s="15" t="n"/>
    </row>
    <row r="88">
      <c r="A88" s="13" t="n"/>
      <c r="B88" s="13" t="n"/>
      <c r="C88" s="28" t="n"/>
      <c r="D88" s="15" t="n"/>
      <c r="E88" s="13" t="n"/>
      <c r="F88" s="13" t="n"/>
      <c r="G88" s="15" t="n"/>
      <c r="H88" s="28" t="n"/>
      <c r="I88" s="15" t="n"/>
    </row>
    <row r="89">
      <c r="A89" s="13" t="n"/>
      <c r="B89" s="13" t="n"/>
      <c r="C89" s="28" t="n"/>
      <c r="D89" s="15" t="n"/>
      <c r="E89" s="13" t="n"/>
      <c r="F89" s="13" t="n"/>
      <c r="G89" s="15" t="n"/>
      <c r="H89" s="28" t="n"/>
      <c r="I89" s="15" t="n"/>
    </row>
    <row r="90">
      <c r="A90" s="13" t="n"/>
      <c r="B90" s="13" t="n"/>
      <c r="C90" s="28" t="n"/>
      <c r="D90" s="15" t="n"/>
      <c r="E90" s="13" t="n"/>
      <c r="F90" s="13" t="n"/>
      <c r="G90" s="15" t="n"/>
      <c r="H90" s="28" t="n"/>
      <c r="I90" s="15" t="n"/>
    </row>
    <row r="91">
      <c r="A91" s="13" t="n"/>
      <c r="B91" s="13" t="n"/>
      <c r="C91" s="28" t="n"/>
      <c r="D91" s="15" t="n"/>
      <c r="E91" s="13" t="n"/>
      <c r="F91" s="13" t="n"/>
      <c r="G91" s="15" t="n"/>
      <c r="H91" s="28" t="n"/>
      <c r="I91" s="15" t="n"/>
    </row>
    <row r="92">
      <c r="A92" s="13" t="n"/>
      <c r="B92" s="13" t="n"/>
      <c r="C92" s="28" t="n"/>
      <c r="D92" s="15" t="n"/>
      <c r="E92" s="13" t="n"/>
      <c r="F92" s="13" t="n"/>
      <c r="G92" s="15" t="n"/>
      <c r="H92" s="28" t="n"/>
      <c r="I92" s="15" t="n"/>
    </row>
    <row r="93">
      <c r="A93" s="13" t="n"/>
      <c r="B93" s="13" t="n"/>
      <c r="C93" s="28" t="n"/>
      <c r="D93" s="15" t="n"/>
      <c r="E93" s="13" t="n"/>
      <c r="F93" s="13" t="n"/>
      <c r="G93" s="15" t="n"/>
      <c r="H93" s="28" t="n"/>
      <c r="I93" s="15" t="n"/>
    </row>
    <row r="94">
      <c r="A94" s="13" t="n"/>
      <c r="B94" s="13" t="n"/>
      <c r="C94" s="28" t="n"/>
      <c r="D94" s="15" t="n"/>
      <c r="E94" s="13" t="n"/>
      <c r="F94" s="13" t="n"/>
      <c r="G94" s="15" t="n"/>
      <c r="H94" s="28" t="n"/>
      <c r="I94" s="15" t="n"/>
    </row>
    <row r="95">
      <c r="A95" s="13" t="n"/>
      <c r="B95" s="13" t="n"/>
      <c r="C95" s="28" t="n"/>
      <c r="D95" s="15" t="n"/>
      <c r="E95" s="13" t="n"/>
      <c r="F95" s="13" t="n"/>
      <c r="G95" s="15" t="n"/>
      <c r="H95" s="28" t="n"/>
      <c r="I95" s="15" t="n"/>
    </row>
    <row r="96">
      <c r="A96" s="13" t="n"/>
      <c r="B96" s="13" t="n"/>
      <c r="C96" s="28" t="n"/>
      <c r="D96" s="15" t="n"/>
      <c r="E96" s="13" t="n"/>
      <c r="F96" s="13" t="n"/>
      <c r="G96" s="15" t="n"/>
      <c r="H96" s="28" t="n"/>
      <c r="I96" s="15" t="n"/>
    </row>
    <row r="97">
      <c r="A97" s="13" t="n"/>
      <c r="B97" s="13" t="n"/>
      <c r="C97" s="28" t="n"/>
      <c r="D97" s="15" t="n"/>
      <c r="E97" s="13" t="n"/>
      <c r="F97" s="13" t="n"/>
      <c r="G97" s="15" t="n"/>
      <c r="H97" s="28" t="n"/>
      <c r="I97" s="15" t="n"/>
    </row>
    <row r="98">
      <c r="A98" s="13" t="n"/>
      <c r="B98" s="13" t="n"/>
      <c r="C98" s="28" t="n"/>
      <c r="D98" s="15" t="n"/>
      <c r="E98" s="13" t="n"/>
      <c r="F98" s="13" t="n"/>
      <c r="G98" s="15" t="n"/>
      <c r="H98" s="28" t="n"/>
      <c r="I98" s="15" t="n"/>
    </row>
    <row r="99">
      <c r="A99" s="13" t="n"/>
      <c r="B99" s="13" t="n"/>
      <c r="C99" s="28" t="n"/>
      <c r="D99" s="15" t="n"/>
      <c r="E99" s="13" t="n"/>
      <c r="F99" s="13" t="n"/>
      <c r="G99" s="15" t="n"/>
      <c r="H99" s="28" t="n"/>
      <c r="I99" s="15" t="n"/>
    </row>
    <row r="100">
      <c r="A100" s="13" t="n"/>
      <c r="B100" s="13" t="n"/>
      <c r="C100" s="28" t="n"/>
      <c r="D100" s="15" t="n"/>
      <c r="E100" s="13" t="n"/>
      <c r="F100" s="13" t="n"/>
      <c r="G100" s="15" t="n"/>
      <c r="H100" s="28" t="n"/>
      <c r="I100" s="15" t="n"/>
    </row>
    <row r="101">
      <c r="A101" s="13" t="n"/>
      <c r="B101" s="13" t="n"/>
      <c r="C101" s="28" t="n"/>
      <c r="D101" s="15" t="n"/>
      <c r="E101" s="13" t="n"/>
      <c r="F101" s="13" t="n"/>
      <c r="G101" s="15" t="n"/>
      <c r="H101" s="28" t="n"/>
      <c r="I101" s="15" t="n"/>
    </row>
    <row r="102">
      <c r="A102" s="13" t="n"/>
      <c r="B102" s="13" t="n"/>
      <c r="C102" s="28" t="n"/>
      <c r="D102" s="15" t="n"/>
      <c r="E102" s="13" t="n"/>
      <c r="F102" s="13" t="n"/>
      <c r="G102" s="15" t="n"/>
      <c r="H102" s="28" t="n"/>
      <c r="I102" s="15" t="n"/>
    </row>
    <row r="103">
      <c r="A103" s="13" t="n"/>
      <c r="B103" s="13" t="n"/>
      <c r="C103" s="28" t="n"/>
      <c r="D103" s="15" t="n"/>
      <c r="E103" s="13" t="n"/>
      <c r="F103" s="13" t="n"/>
      <c r="G103" s="15" t="n"/>
      <c r="H103" s="28" t="n"/>
      <c r="I103" s="15" t="n"/>
    </row>
    <row r="104">
      <c r="A104" s="13" t="n"/>
      <c r="B104" s="13" t="n"/>
      <c r="C104" s="28" t="n"/>
      <c r="D104" s="15" t="n"/>
      <c r="E104" s="13" t="n"/>
      <c r="F104" s="13" t="n"/>
      <c r="G104" s="15" t="n"/>
      <c r="H104" s="28" t="n"/>
      <c r="I104" s="15" t="n"/>
    </row>
    <row r="105">
      <c r="A105" s="13" t="n"/>
      <c r="B105" s="13" t="n"/>
      <c r="C105" s="28" t="n"/>
      <c r="D105" s="15" t="n"/>
      <c r="E105" s="13" t="n"/>
      <c r="F105" s="13" t="n"/>
      <c r="G105" s="15" t="n"/>
      <c r="H105" s="28" t="n"/>
      <c r="I105" s="15" t="n"/>
    </row>
    <row r="106">
      <c r="A106" s="13" t="n"/>
      <c r="B106" s="13" t="n"/>
      <c r="C106" s="28" t="n"/>
      <c r="D106" s="15" t="n"/>
      <c r="E106" s="13" t="n"/>
      <c r="F106" s="13" t="n"/>
      <c r="G106" s="15" t="n"/>
      <c r="H106" s="28" t="n"/>
      <c r="I106" s="15" t="n"/>
    </row>
    <row r="107">
      <c r="A107" s="13" t="n"/>
      <c r="B107" s="13" t="n"/>
      <c r="C107" s="28" t="n"/>
      <c r="D107" s="15" t="n"/>
      <c r="E107" s="13" t="n"/>
      <c r="F107" s="13" t="n"/>
      <c r="G107" s="15" t="n"/>
      <c r="H107" s="28" t="n"/>
      <c r="I107" s="15" t="n"/>
    </row>
    <row r="108">
      <c r="A108" s="13" t="n"/>
      <c r="B108" s="13" t="n"/>
      <c r="C108" s="28" t="n"/>
      <c r="D108" s="15" t="n"/>
      <c r="E108" s="13" t="n"/>
      <c r="F108" s="13" t="n"/>
      <c r="G108" s="15" t="n"/>
      <c r="H108" s="28" t="n"/>
      <c r="I108" s="15" t="n"/>
    </row>
    <row r="109">
      <c r="A109" s="13" t="n"/>
      <c r="B109" s="13" t="n"/>
      <c r="C109" s="28" t="n"/>
      <c r="D109" s="15" t="n"/>
      <c r="E109" s="13" t="n"/>
      <c r="F109" s="13" t="n"/>
      <c r="G109" s="15" t="n"/>
      <c r="H109" s="28" t="n"/>
      <c r="I109" s="15" t="n"/>
    </row>
    <row r="110">
      <c r="A110" s="13" t="n"/>
      <c r="B110" s="13" t="n"/>
      <c r="C110" s="28" t="n"/>
      <c r="D110" s="15" t="n"/>
      <c r="E110" s="13" t="n"/>
      <c r="F110" s="13" t="n"/>
      <c r="G110" s="15" t="n"/>
      <c r="H110" s="28" t="n"/>
      <c r="I110" s="15" t="n"/>
    </row>
    <row r="111">
      <c r="A111" s="13" t="n"/>
      <c r="B111" s="13" t="n"/>
      <c r="C111" s="28" t="n"/>
      <c r="D111" s="15" t="n"/>
      <c r="E111" s="13" t="n"/>
      <c r="F111" s="13" t="n"/>
      <c r="G111" s="15" t="n"/>
      <c r="H111" s="28" t="n"/>
      <c r="I111" s="15" t="n"/>
    </row>
    <row r="112">
      <c r="A112" s="13" t="n"/>
      <c r="B112" s="13" t="n"/>
      <c r="C112" s="28" t="n"/>
      <c r="D112" s="15" t="n"/>
      <c r="E112" s="13" t="n"/>
      <c r="F112" s="13" t="n"/>
      <c r="G112" s="15" t="n"/>
      <c r="H112" s="28" t="n"/>
      <c r="I112" s="15" t="n"/>
    </row>
    <row r="113">
      <c r="A113" s="13" t="n"/>
      <c r="B113" s="13" t="n"/>
      <c r="C113" s="28" t="n"/>
      <c r="D113" s="15" t="n"/>
      <c r="E113" s="13" t="n"/>
      <c r="F113" s="13" t="n"/>
      <c r="G113" s="15" t="n"/>
      <c r="H113" s="28" t="n"/>
      <c r="I113" s="15" t="n"/>
    </row>
    <row r="114">
      <c r="A114" s="13" t="n"/>
      <c r="B114" s="13" t="n"/>
      <c r="C114" s="28" t="n"/>
      <c r="D114" s="15" t="n"/>
      <c r="E114" s="13" t="n"/>
      <c r="F114" s="13" t="n"/>
      <c r="G114" s="15" t="n"/>
      <c r="H114" s="28" t="n"/>
      <c r="I114" s="15" t="n"/>
    </row>
    <row r="115">
      <c r="A115" s="13" t="n"/>
      <c r="B115" s="13" t="n"/>
      <c r="C115" s="28" t="n"/>
      <c r="D115" s="15" t="n"/>
      <c r="E115" s="13" t="n"/>
      <c r="F115" s="13" t="n"/>
      <c r="G115" s="15" t="n"/>
      <c r="H115" s="28" t="n"/>
      <c r="I115" s="15" t="n"/>
    </row>
    <row r="116">
      <c r="A116" s="13" t="n"/>
      <c r="B116" s="13" t="n"/>
      <c r="C116" s="28" t="n"/>
      <c r="D116" s="15" t="n"/>
      <c r="E116" s="13" t="n"/>
      <c r="F116" s="13" t="n"/>
      <c r="G116" s="15" t="n"/>
      <c r="H116" s="28" t="n"/>
      <c r="I116" s="15" t="n"/>
    </row>
    <row r="117">
      <c r="A117" s="13" t="n"/>
      <c r="B117" s="13" t="n"/>
      <c r="C117" s="28" t="n"/>
      <c r="D117" s="15" t="n"/>
      <c r="E117" s="13" t="n"/>
      <c r="F117" s="13" t="n"/>
      <c r="G117" s="15" t="n"/>
      <c r="H117" s="28" t="n"/>
      <c r="I117" s="15" t="n"/>
    </row>
    <row r="118">
      <c r="A118" s="13" t="n"/>
      <c r="B118" s="13" t="n"/>
      <c r="C118" s="28" t="n"/>
      <c r="D118" s="15" t="n"/>
      <c r="E118" s="13" t="n"/>
      <c r="F118" s="13" t="n"/>
      <c r="G118" s="15" t="n"/>
      <c r="H118" s="28" t="n"/>
      <c r="I118" s="15" t="n"/>
    </row>
    <row r="119">
      <c r="A119" s="13" t="n"/>
      <c r="B119" s="13" t="n"/>
      <c r="C119" s="28" t="n"/>
      <c r="D119" s="15" t="n"/>
      <c r="E119" s="13" t="n"/>
      <c r="F119" s="13" t="n"/>
      <c r="G119" s="15" t="n"/>
      <c r="H119" s="28" t="n"/>
      <c r="I119" s="15" t="n"/>
    </row>
    <row r="120">
      <c r="A120" s="13" t="n"/>
      <c r="B120" s="13" t="n"/>
      <c r="C120" s="28" t="n"/>
      <c r="D120" s="15" t="n"/>
      <c r="E120" s="13" t="n"/>
      <c r="F120" s="13" t="n"/>
      <c r="G120" s="15" t="n"/>
      <c r="H120" s="28" t="n"/>
      <c r="I120" s="15" t="n"/>
    </row>
    <row r="121">
      <c r="A121" s="13" t="n"/>
      <c r="B121" s="13" t="n"/>
      <c r="C121" s="28" t="n"/>
      <c r="D121" s="15" t="n"/>
      <c r="E121" s="13" t="n"/>
      <c r="F121" s="13" t="n"/>
      <c r="G121" s="15" t="n"/>
      <c r="H121" s="28" t="n"/>
      <c r="I121" s="15" t="n"/>
    </row>
    <row r="122">
      <c r="A122" s="13" t="n"/>
      <c r="B122" s="13" t="n"/>
      <c r="C122" s="28" t="n"/>
      <c r="D122" s="15" t="n"/>
      <c r="E122" s="13" t="n"/>
      <c r="F122" s="13" t="n"/>
      <c r="G122" s="15" t="n"/>
      <c r="H122" s="28" t="n"/>
      <c r="I122" s="15" t="n"/>
    </row>
    <row r="123">
      <c r="A123" s="13" t="n"/>
      <c r="B123" s="13" t="n"/>
      <c r="C123" s="28" t="n"/>
      <c r="D123" s="15" t="n"/>
      <c r="E123" s="13" t="n"/>
      <c r="F123" s="13" t="n"/>
      <c r="G123" s="15" t="n"/>
      <c r="H123" s="28" t="n"/>
      <c r="I123" s="15" t="n"/>
    </row>
    <row r="124">
      <c r="A124" s="13" t="n"/>
      <c r="B124" s="13" t="n"/>
      <c r="C124" s="28" t="n"/>
      <c r="D124" s="15" t="n"/>
      <c r="E124" s="13" t="n"/>
      <c r="F124" s="13" t="n"/>
      <c r="G124" s="15" t="n"/>
      <c r="H124" s="28" t="n"/>
      <c r="I124" s="15" t="n"/>
    </row>
    <row r="125">
      <c r="A125" s="13" t="n"/>
      <c r="B125" s="13" t="n"/>
      <c r="C125" s="28" t="n"/>
      <c r="D125" s="15" t="n"/>
      <c r="E125" s="13" t="n"/>
      <c r="F125" s="13" t="n"/>
      <c r="G125" s="15" t="n"/>
      <c r="H125" s="28" t="n"/>
      <c r="I125" s="15" t="n"/>
    </row>
    <row r="126">
      <c r="A126" s="13" t="n"/>
      <c r="B126" s="13" t="n"/>
      <c r="C126" s="28" t="n"/>
      <c r="D126" s="15" t="n"/>
      <c r="E126" s="13" t="n"/>
      <c r="F126" s="13" t="n"/>
      <c r="G126" s="15" t="n"/>
      <c r="H126" s="28" t="n"/>
      <c r="I126" s="15" t="n"/>
    </row>
    <row r="127">
      <c r="A127" s="13" t="n"/>
      <c r="B127" s="13" t="n"/>
      <c r="C127" s="28" t="n"/>
      <c r="D127" s="15" t="n"/>
      <c r="E127" s="13" t="n"/>
      <c r="F127" s="13" t="n"/>
      <c r="G127" s="15" t="n"/>
      <c r="H127" s="28" t="n"/>
      <c r="I127" s="15" t="n"/>
    </row>
    <row r="128">
      <c r="A128" s="13" t="n"/>
      <c r="B128" s="13" t="n"/>
      <c r="C128" s="28" t="n"/>
      <c r="D128" s="15" t="n"/>
      <c r="E128" s="13" t="n"/>
      <c r="F128" s="13" t="n"/>
      <c r="G128" s="15" t="n"/>
      <c r="H128" s="28" t="n"/>
      <c r="I128" s="15" t="n"/>
    </row>
    <row r="129">
      <c r="A129" s="13" t="n"/>
      <c r="B129" s="13" t="n"/>
      <c r="C129" s="28" t="n"/>
      <c r="D129" s="15" t="n"/>
      <c r="E129" s="13" t="n"/>
      <c r="F129" s="13" t="n"/>
      <c r="G129" s="15" t="n"/>
      <c r="H129" s="28" t="n"/>
      <c r="I129" s="15" t="n"/>
    </row>
    <row r="130">
      <c r="A130" s="13" t="n"/>
      <c r="B130" s="13" t="n"/>
      <c r="C130" s="28" t="n"/>
      <c r="D130" s="15" t="n"/>
      <c r="E130" s="13" t="n"/>
      <c r="F130" s="13" t="n"/>
      <c r="G130" s="15" t="n"/>
      <c r="H130" s="28" t="n"/>
      <c r="I130" s="15" t="n"/>
    </row>
    <row r="131">
      <c r="A131" s="13" t="n"/>
      <c r="B131" s="13" t="n"/>
      <c r="C131" s="28" t="n"/>
      <c r="D131" s="15" t="n"/>
      <c r="E131" s="13" t="n"/>
      <c r="F131" s="13" t="n"/>
      <c r="G131" s="15" t="n"/>
      <c r="H131" s="28" t="n"/>
      <c r="I131" s="15" t="n"/>
    </row>
    <row r="132">
      <c r="A132" s="13" t="n"/>
      <c r="B132" s="13" t="n"/>
      <c r="C132" s="28" t="n"/>
      <c r="D132" s="15" t="n"/>
      <c r="E132" s="13" t="n"/>
      <c r="F132" s="13" t="n"/>
      <c r="G132" s="15" t="n"/>
      <c r="H132" s="28" t="n"/>
      <c r="I132" s="15" t="n"/>
    </row>
    <row r="133">
      <c r="A133" s="13" t="n"/>
      <c r="B133" s="13" t="n"/>
      <c r="C133" s="28" t="n"/>
      <c r="D133" s="15" t="n"/>
      <c r="E133" s="13" t="n"/>
      <c r="F133" s="13" t="n"/>
      <c r="G133" s="15" t="n"/>
      <c r="H133" s="28" t="n"/>
      <c r="I133" s="15" t="n"/>
    </row>
    <row r="134">
      <c r="A134" s="13" t="n"/>
      <c r="B134" s="13" t="n"/>
      <c r="C134" s="28" t="n"/>
      <c r="D134" s="15" t="n"/>
      <c r="E134" s="13" t="n"/>
      <c r="F134" s="13" t="n"/>
      <c r="G134" s="15" t="n"/>
      <c r="H134" s="28" t="n"/>
      <c r="I134" s="15" t="n"/>
    </row>
    <row r="135">
      <c r="A135" s="13" t="n"/>
      <c r="B135" s="13" t="n"/>
      <c r="C135" s="28" t="n"/>
      <c r="D135" s="15" t="n"/>
      <c r="E135" s="13" t="n"/>
      <c r="F135" s="13" t="n"/>
      <c r="G135" s="15" t="n"/>
      <c r="H135" s="28" t="n"/>
      <c r="I135" s="15" t="n"/>
    </row>
    <row r="136">
      <c r="A136" s="13" t="n"/>
      <c r="B136" s="13" t="n"/>
      <c r="C136" s="28" t="n"/>
      <c r="D136" s="15" t="n"/>
      <c r="E136" s="13" t="n"/>
      <c r="F136" s="13" t="n"/>
      <c r="G136" s="15" t="n"/>
      <c r="H136" s="28" t="n"/>
      <c r="I136" s="15" t="n"/>
    </row>
    <row r="137">
      <c r="A137" s="13" t="n"/>
      <c r="B137" s="13" t="n"/>
      <c r="C137" s="28" t="n"/>
      <c r="D137" s="15" t="n"/>
      <c r="E137" s="13" t="n"/>
      <c r="F137" s="13" t="n"/>
      <c r="G137" s="15" t="n"/>
      <c r="H137" s="28" t="n"/>
      <c r="I137" s="15" t="n"/>
    </row>
    <row r="138">
      <c r="A138" s="13" t="n"/>
      <c r="B138" s="13" t="n"/>
      <c r="C138" s="28" t="n"/>
      <c r="D138" s="15" t="n"/>
      <c r="E138" s="13" t="n"/>
      <c r="F138" s="13" t="n"/>
      <c r="G138" s="15" t="n"/>
      <c r="H138" s="28" t="n"/>
      <c r="I138" s="15" t="n"/>
    </row>
    <row r="139">
      <c r="A139" s="13" t="n"/>
      <c r="B139" s="13" t="n"/>
      <c r="C139" s="28" t="n"/>
      <c r="D139" s="15" t="n"/>
      <c r="E139" s="13" t="n"/>
      <c r="F139" s="13" t="n"/>
      <c r="G139" s="15" t="n"/>
      <c r="H139" s="28" t="n"/>
      <c r="I139" s="15" t="n"/>
    </row>
    <row r="140">
      <c r="A140" s="13" t="n"/>
      <c r="B140" s="13" t="n"/>
      <c r="C140" s="28" t="n"/>
      <c r="D140" s="15" t="n"/>
      <c r="E140" s="13" t="n"/>
      <c r="F140" s="13" t="n"/>
      <c r="G140" s="15" t="n"/>
      <c r="H140" s="28" t="n"/>
      <c r="I140" s="15" t="n"/>
    </row>
    <row r="141">
      <c r="A141" s="13" t="n"/>
      <c r="B141" s="13" t="n"/>
      <c r="C141" s="28" t="n"/>
      <c r="D141" s="15" t="n"/>
      <c r="E141" s="13" t="n"/>
      <c r="F141" s="13" t="n"/>
      <c r="G141" s="15" t="n"/>
      <c r="H141" s="28" t="n"/>
      <c r="I141" s="15" t="n"/>
    </row>
    <row r="142">
      <c r="A142" s="13" t="n"/>
      <c r="B142" s="13" t="n"/>
      <c r="C142" s="28" t="n"/>
      <c r="D142" s="15" t="n"/>
      <c r="E142" s="13" t="n"/>
      <c r="F142" s="13" t="n"/>
      <c r="G142" s="15" t="n"/>
      <c r="H142" s="28" t="n"/>
      <c r="I142" s="15" t="n"/>
    </row>
    <row r="143">
      <c r="A143" s="13" t="n"/>
      <c r="B143" s="13" t="n"/>
      <c r="C143" s="28" t="n"/>
      <c r="D143" s="15" t="n"/>
      <c r="E143" s="13" t="n"/>
      <c r="F143" s="13" t="n"/>
      <c r="G143" s="15" t="n"/>
      <c r="H143" s="28" t="n"/>
      <c r="I143" s="15" t="n"/>
    </row>
    <row r="144">
      <c r="A144" s="13" t="n"/>
      <c r="B144" s="13" t="n"/>
      <c r="C144" s="28" t="n"/>
      <c r="D144" s="15" t="n"/>
      <c r="E144" s="13" t="n"/>
      <c r="F144" s="13" t="n"/>
      <c r="G144" s="15" t="n"/>
      <c r="H144" s="28" t="n"/>
      <c r="I144" s="15" t="n"/>
    </row>
    <row r="145">
      <c r="A145" s="13" t="n"/>
      <c r="B145" s="13" t="n"/>
      <c r="C145" s="28" t="n"/>
      <c r="D145" s="15" t="n"/>
      <c r="E145" s="13" t="n"/>
      <c r="F145" s="13" t="n"/>
      <c r="G145" s="15" t="n"/>
      <c r="H145" s="28" t="n"/>
      <c r="I145" s="15" t="n"/>
    </row>
    <row r="146">
      <c r="A146" s="13" t="n"/>
      <c r="B146" s="13" t="n"/>
      <c r="C146" s="28" t="n"/>
      <c r="D146" s="15" t="n"/>
      <c r="E146" s="13" t="n"/>
      <c r="F146" s="13" t="n"/>
      <c r="G146" s="15" t="n"/>
      <c r="H146" s="28" t="n"/>
      <c r="I146" s="15" t="n"/>
    </row>
    <row r="147">
      <c r="A147" s="13" t="n"/>
      <c r="B147" s="13" t="n"/>
      <c r="C147" s="28" t="n"/>
      <c r="D147" s="15" t="n"/>
      <c r="E147" s="13" t="n"/>
      <c r="F147" s="13" t="n"/>
      <c r="G147" s="15" t="n"/>
      <c r="H147" s="28" t="n"/>
      <c r="I147" s="15" t="n"/>
    </row>
    <row r="148">
      <c r="A148" s="13" t="n"/>
      <c r="B148" s="13" t="n"/>
      <c r="C148" s="28" t="n"/>
      <c r="D148" s="15" t="n"/>
      <c r="E148" s="13" t="n"/>
      <c r="F148" s="13" t="n"/>
      <c r="G148" s="15" t="n"/>
      <c r="H148" s="28" t="n"/>
      <c r="I148" s="15" t="n"/>
    </row>
    <row r="149">
      <c r="A149" s="13" t="n"/>
      <c r="B149" s="13" t="n"/>
      <c r="C149" s="28" t="n"/>
      <c r="D149" s="15" t="n"/>
      <c r="E149" s="13" t="n"/>
      <c r="F149" s="13" t="n"/>
      <c r="G149" s="15" t="n"/>
      <c r="H149" s="28" t="n"/>
      <c r="I149" s="15" t="n"/>
    </row>
    <row r="150">
      <c r="A150" s="13" t="n"/>
      <c r="B150" s="13" t="n"/>
      <c r="C150" s="28" t="n"/>
      <c r="D150" s="15" t="n"/>
      <c r="E150" s="13" t="n"/>
      <c r="F150" s="13" t="n"/>
      <c r="G150" s="15" t="n"/>
      <c r="H150" s="28" t="n"/>
      <c r="I150" s="15" t="n"/>
    </row>
    <row r="151">
      <c r="A151" s="13" t="n"/>
      <c r="B151" s="13" t="n"/>
      <c r="C151" s="28" t="n"/>
      <c r="D151" s="15" t="n"/>
      <c r="E151" s="13" t="n"/>
      <c r="F151" s="13" t="n"/>
      <c r="G151" s="15" t="n"/>
      <c r="H151" s="28" t="n"/>
      <c r="I151" s="15" t="n"/>
    </row>
    <row r="152">
      <c r="A152" s="13" t="n"/>
      <c r="B152" s="13" t="n"/>
      <c r="C152" s="28" t="n"/>
      <c r="D152" s="15" t="n"/>
      <c r="E152" s="13" t="n"/>
      <c r="F152" s="13" t="n"/>
      <c r="G152" s="15" t="n"/>
      <c r="H152" s="28" t="n"/>
      <c r="I152" s="15" t="n"/>
    </row>
    <row r="153">
      <c r="A153" s="13" t="n"/>
      <c r="B153" s="13" t="n"/>
      <c r="C153" s="28" t="n"/>
      <c r="D153" s="15" t="n"/>
      <c r="E153" s="13" t="n"/>
      <c r="F153" s="13" t="n"/>
      <c r="G153" s="15" t="n"/>
      <c r="H153" s="28" t="n"/>
      <c r="I153" s="15" t="n"/>
    </row>
    <row r="154">
      <c r="A154" s="13" t="n"/>
      <c r="B154" s="13" t="n"/>
      <c r="C154" s="28" t="n"/>
      <c r="D154" s="15" t="n"/>
      <c r="E154" s="13" t="n"/>
      <c r="F154" s="13" t="n"/>
      <c r="G154" s="15" t="n"/>
      <c r="H154" s="28" t="n"/>
      <c r="I154" s="15" t="n"/>
    </row>
    <row r="155">
      <c r="A155" s="13" t="n"/>
      <c r="B155" s="13" t="n"/>
      <c r="C155" s="28" t="n"/>
      <c r="D155" s="15" t="n"/>
      <c r="E155" s="13" t="n"/>
      <c r="F155" s="13" t="n"/>
      <c r="G155" s="15" t="n"/>
      <c r="H155" s="28" t="n"/>
      <c r="I155" s="15" t="n"/>
    </row>
    <row r="156">
      <c r="A156" s="13" t="n"/>
      <c r="B156" s="13" t="n"/>
      <c r="C156" s="28" t="n"/>
      <c r="D156" s="15" t="n"/>
      <c r="E156" s="13" t="n"/>
      <c r="F156" s="13" t="n"/>
      <c r="G156" s="15" t="n"/>
      <c r="H156" s="28" t="n"/>
      <c r="I156" s="15" t="n"/>
    </row>
    <row r="157">
      <c r="A157" s="13" t="n"/>
      <c r="B157" s="13" t="n"/>
      <c r="C157" s="28" t="n"/>
      <c r="D157" s="15" t="n"/>
      <c r="E157" s="13" t="n"/>
      <c r="F157" s="13" t="n"/>
      <c r="G157" s="15" t="n"/>
      <c r="H157" s="28" t="n"/>
      <c r="I157" s="15" t="n"/>
    </row>
    <row r="158">
      <c r="A158" s="13" t="n"/>
      <c r="B158" s="13" t="n"/>
      <c r="C158" s="28" t="n"/>
      <c r="D158" s="15" t="n"/>
      <c r="E158" s="13" t="n"/>
      <c r="F158" s="13" t="n"/>
      <c r="G158" s="15" t="n"/>
      <c r="H158" s="28" t="n"/>
      <c r="I158" s="15" t="n"/>
    </row>
    <row r="159">
      <c r="A159" s="13" t="n"/>
      <c r="B159" s="13" t="n"/>
      <c r="C159" s="28" t="n"/>
      <c r="D159" s="15" t="n"/>
      <c r="E159" s="13" t="n"/>
      <c r="F159" s="13" t="n"/>
      <c r="G159" s="15" t="n"/>
      <c r="H159" s="28" t="n"/>
      <c r="I159" s="15" t="n"/>
    </row>
    <row r="160">
      <c r="A160" s="13" t="n"/>
      <c r="B160" s="13" t="n"/>
      <c r="C160" s="28" t="n"/>
      <c r="D160" s="15" t="n"/>
      <c r="E160" s="13" t="n"/>
      <c r="F160" s="13" t="n"/>
      <c r="G160" s="15" t="n"/>
      <c r="H160" s="28" t="n"/>
      <c r="I160" s="15" t="n"/>
    </row>
    <row r="161">
      <c r="A161" s="13" t="n"/>
      <c r="B161" s="13" t="n"/>
      <c r="C161" s="28" t="n"/>
      <c r="D161" s="15" t="n"/>
      <c r="E161" s="13" t="n"/>
      <c r="F161" s="13" t="n"/>
      <c r="G161" s="15" t="n"/>
      <c r="H161" s="28" t="n"/>
      <c r="I161" s="15" t="n"/>
    </row>
    <row r="162">
      <c r="A162" s="13" t="n"/>
      <c r="B162" s="13" t="n"/>
      <c r="C162" s="28" t="n"/>
      <c r="D162" s="15" t="n"/>
      <c r="E162" s="13" t="n"/>
      <c r="F162" s="13" t="n"/>
      <c r="G162" s="15" t="n"/>
      <c r="H162" s="28" t="n"/>
      <c r="I162" s="15" t="n"/>
    </row>
    <row r="163">
      <c r="A163" s="13" t="n"/>
      <c r="B163" s="13" t="n"/>
      <c r="C163" s="28" t="n"/>
      <c r="D163" s="15" t="n"/>
      <c r="E163" s="13" t="n"/>
      <c r="F163" s="13" t="n"/>
      <c r="G163" s="15" t="n"/>
      <c r="H163" s="28" t="n"/>
      <c r="I163" s="15" t="n"/>
    </row>
    <row r="164">
      <c r="A164" s="13" t="n"/>
      <c r="B164" s="13" t="n"/>
      <c r="C164" s="28" t="n"/>
      <c r="D164" s="15" t="n"/>
      <c r="E164" s="13" t="n"/>
      <c r="F164" s="13" t="n"/>
      <c r="G164" s="15" t="n"/>
      <c r="H164" s="28" t="n"/>
      <c r="I164" s="15" t="n"/>
    </row>
    <row r="165">
      <c r="A165" s="13" t="n"/>
      <c r="B165" s="13" t="n"/>
      <c r="C165" s="28" t="n"/>
      <c r="D165" s="15" t="n"/>
      <c r="E165" s="13" t="n"/>
      <c r="F165" s="13" t="n"/>
      <c r="G165" s="15" t="n"/>
      <c r="H165" s="28" t="n"/>
      <c r="I165" s="15" t="n"/>
    </row>
    <row r="166">
      <c r="A166" s="13" t="n"/>
      <c r="B166" s="13" t="n"/>
      <c r="C166" s="28" t="n"/>
      <c r="D166" s="15" t="n"/>
      <c r="E166" s="13" t="n"/>
      <c r="F166" s="13" t="n"/>
      <c r="G166" s="15" t="n"/>
      <c r="H166" s="28" t="n"/>
      <c r="I166" s="15" t="n"/>
    </row>
    <row r="167">
      <c r="A167" s="13" t="n"/>
      <c r="B167" s="13" t="n"/>
      <c r="C167" s="28" t="n"/>
      <c r="D167" s="15" t="n"/>
      <c r="E167" s="13" t="n"/>
      <c r="F167" s="13" t="n"/>
      <c r="G167" s="15" t="n"/>
      <c r="H167" s="28" t="n"/>
      <c r="I167" s="15" t="n"/>
    </row>
    <row r="168">
      <c r="A168" s="13" t="n"/>
      <c r="B168" s="13" t="n"/>
      <c r="C168" s="28" t="n"/>
      <c r="D168" s="15" t="n"/>
      <c r="E168" s="13" t="n"/>
      <c r="F168" s="13" t="n"/>
      <c r="G168" s="15" t="n"/>
      <c r="H168" s="28" t="n"/>
      <c r="I168" s="15" t="n"/>
    </row>
    <row r="169">
      <c r="A169" s="13" t="n"/>
      <c r="B169" s="13" t="n"/>
      <c r="C169" s="28" t="n"/>
      <c r="D169" s="15" t="n"/>
      <c r="E169" s="13" t="n"/>
      <c r="F169" s="13" t="n"/>
      <c r="G169" s="15" t="n"/>
      <c r="H169" s="28" t="n"/>
      <c r="I169" s="15" t="n"/>
    </row>
    <row r="170">
      <c r="A170" s="13" t="n"/>
      <c r="B170" s="13" t="n"/>
      <c r="C170" s="28" t="n"/>
      <c r="D170" s="15" t="n"/>
      <c r="E170" s="13" t="n"/>
      <c r="F170" s="13" t="n"/>
      <c r="G170" s="15" t="n"/>
      <c r="H170" s="28" t="n"/>
      <c r="I170" s="15" t="n"/>
    </row>
    <row r="171">
      <c r="A171" s="13" t="n"/>
      <c r="B171" s="13" t="n"/>
      <c r="C171" s="28" t="n"/>
      <c r="D171" s="15" t="n"/>
      <c r="E171" s="13" t="n"/>
      <c r="F171" s="13" t="n"/>
      <c r="G171" s="15" t="n"/>
      <c r="H171" s="28" t="n"/>
      <c r="I171" s="15" t="n"/>
    </row>
    <row r="172">
      <c r="A172" s="13" t="n"/>
      <c r="B172" s="13" t="n"/>
      <c r="C172" s="28" t="n"/>
      <c r="D172" s="15" t="n"/>
      <c r="E172" s="13" t="n"/>
      <c r="F172" s="13" t="n"/>
      <c r="G172" s="15" t="n"/>
      <c r="H172" s="28" t="n"/>
      <c r="I172" s="15" t="n"/>
    </row>
    <row r="173">
      <c r="A173" s="13" t="n"/>
      <c r="B173" s="13" t="n"/>
      <c r="C173" s="28" t="n"/>
      <c r="D173" s="15" t="n"/>
      <c r="E173" s="13" t="n"/>
      <c r="F173" s="13" t="n"/>
      <c r="G173" s="15" t="n"/>
      <c r="H173" s="28" t="n"/>
      <c r="I173" s="15" t="n"/>
    </row>
    <row r="174">
      <c r="A174" s="13" t="n"/>
      <c r="B174" s="13" t="n"/>
      <c r="C174" s="28" t="n"/>
      <c r="D174" s="15" t="n"/>
      <c r="E174" s="13" t="n"/>
      <c r="F174" s="13" t="n"/>
      <c r="G174" s="15" t="n"/>
      <c r="H174" s="28" t="n"/>
      <c r="I174" s="15" t="n"/>
    </row>
    <row r="175">
      <c r="A175" s="13" t="n"/>
      <c r="B175" s="13" t="n"/>
      <c r="C175" s="28" t="n"/>
      <c r="D175" s="15" t="n"/>
      <c r="E175" s="13" t="n"/>
      <c r="F175" s="13" t="n"/>
      <c r="G175" s="15" t="n"/>
      <c r="H175" s="28" t="n"/>
      <c r="I175" s="15" t="n"/>
    </row>
    <row r="176">
      <c r="A176" s="13" t="n"/>
      <c r="B176" s="13" t="n"/>
      <c r="C176" s="28" t="n"/>
      <c r="D176" s="15" t="n"/>
      <c r="E176" s="13" t="n"/>
      <c r="F176" s="13" t="n"/>
      <c r="G176" s="15" t="n"/>
      <c r="H176" s="28" t="n"/>
      <c r="I176" s="15" t="n"/>
    </row>
    <row r="177">
      <c r="A177" s="13" t="n"/>
      <c r="B177" s="13" t="n"/>
      <c r="C177" s="28" t="n"/>
      <c r="D177" s="15" t="n"/>
      <c r="E177" s="13" t="n"/>
      <c r="F177" s="13" t="n"/>
      <c r="G177" s="15" t="n"/>
      <c r="H177" s="28" t="n"/>
      <c r="I177" s="15" t="n"/>
    </row>
    <row r="178">
      <c r="A178" s="13" t="n"/>
      <c r="B178" s="13" t="n"/>
      <c r="C178" s="28" t="n"/>
      <c r="D178" s="15" t="n"/>
      <c r="E178" s="13" t="n"/>
      <c r="F178" s="13" t="n"/>
      <c r="G178" s="15" t="n"/>
      <c r="H178" s="28" t="n"/>
      <c r="I178" s="15" t="n"/>
    </row>
    <row r="179">
      <c r="A179" s="13" t="n"/>
      <c r="B179" s="13" t="n"/>
      <c r="C179" s="28" t="n"/>
      <c r="D179" s="15" t="n"/>
      <c r="E179" s="13" t="n"/>
      <c r="F179" s="13" t="n"/>
      <c r="G179" s="15" t="n"/>
      <c r="H179" s="28" t="n"/>
      <c r="I179" s="15" t="n"/>
    </row>
    <row r="180">
      <c r="A180" s="13" t="n"/>
      <c r="B180" s="13" t="n"/>
      <c r="C180" s="28" t="n"/>
      <c r="D180" s="15" t="n"/>
      <c r="E180" s="13" t="n"/>
      <c r="F180" s="13" t="n"/>
      <c r="G180" s="15" t="n"/>
      <c r="H180" s="28" t="n"/>
      <c r="I180" s="15" t="n"/>
    </row>
    <row r="181">
      <c r="A181" s="13" t="n"/>
      <c r="B181" s="13" t="n"/>
      <c r="C181" s="28" t="n"/>
      <c r="D181" s="15" t="n"/>
      <c r="E181" s="13" t="n"/>
      <c r="F181" s="13" t="n"/>
      <c r="G181" s="15" t="n"/>
      <c r="H181" s="28" t="n"/>
      <c r="I181" s="15" t="n"/>
    </row>
    <row r="182">
      <c r="A182" s="13" t="n"/>
      <c r="B182" s="13" t="n"/>
      <c r="C182" s="28" t="n"/>
      <c r="D182" s="15" t="n"/>
      <c r="E182" s="13" t="n"/>
      <c r="F182" s="13" t="n"/>
      <c r="G182" s="15" t="n"/>
      <c r="H182" s="28" t="n"/>
      <c r="I182" s="15" t="n"/>
    </row>
    <row r="183">
      <c r="A183" s="13" t="n"/>
      <c r="B183" s="13" t="n"/>
      <c r="C183" s="28" t="n"/>
      <c r="D183" s="15" t="n"/>
      <c r="E183" s="13" t="n"/>
      <c r="F183" s="13" t="n"/>
      <c r="G183" s="15" t="n"/>
      <c r="H183" s="28" t="n"/>
      <c r="I183" s="15" t="n"/>
    </row>
    <row r="184">
      <c r="A184" s="13" t="n"/>
      <c r="B184" s="13" t="n"/>
      <c r="C184" s="28" t="n"/>
      <c r="D184" s="15" t="n"/>
      <c r="E184" s="13" t="n"/>
      <c r="F184" s="13" t="n"/>
      <c r="G184" s="15" t="n"/>
      <c r="H184" s="28" t="n"/>
      <c r="I184" s="15" t="n"/>
    </row>
    <row r="185">
      <c r="A185" s="13" t="n"/>
      <c r="B185" s="13" t="n"/>
      <c r="C185" s="28" t="n"/>
      <c r="D185" s="15" t="n"/>
      <c r="E185" s="13" t="n"/>
      <c r="F185" s="13" t="n"/>
      <c r="G185" s="15" t="n"/>
      <c r="H185" s="28" t="n"/>
      <c r="I185" s="15" t="n"/>
    </row>
    <row r="186">
      <c r="A186" s="13" t="n"/>
      <c r="B186" s="13" t="n"/>
      <c r="C186" s="28" t="n"/>
      <c r="D186" s="15" t="n"/>
      <c r="E186" s="13" t="n"/>
      <c r="F186" s="13" t="n"/>
      <c r="G186" s="15" t="n"/>
      <c r="H186" s="28" t="n"/>
      <c r="I186" s="15" t="n"/>
    </row>
    <row r="187">
      <c r="A187" s="13" t="n"/>
      <c r="B187" s="13" t="n"/>
      <c r="C187" s="28" t="n"/>
      <c r="D187" s="15" t="n"/>
      <c r="E187" s="13" t="n"/>
      <c r="F187" s="13" t="n"/>
      <c r="G187" s="15" t="n"/>
      <c r="H187" s="28" t="n"/>
      <c r="I187" s="15" t="n"/>
    </row>
    <row r="188">
      <c r="A188" s="13" t="n"/>
      <c r="B188" s="13" t="n"/>
      <c r="C188" s="28" t="n"/>
      <c r="D188" s="15" t="n"/>
      <c r="E188" s="13" t="n"/>
      <c r="F188" s="13" t="n"/>
      <c r="G188" s="15" t="n"/>
      <c r="H188" s="28" t="n"/>
      <c r="I188" s="15" t="n"/>
    </row>
    <row r="189">
      <c r="A189" s="13" t="n"/>
      <c r="B189" s="13" t="n"/>
      <c r="C189" s="28" t="n"/>
      <c r="D189" s="15" t="n"/>
      <c r="E189" s="13" t="n"/>
      <c r="F189" s="13" t="n"/>
      <c r="G189" s="15" t="n"/>
      <c r="H189" s="28" t="n"/>
      <c r="I189" s="15" t="n"/>
    </row>
    <row r="190">
      <c r="A190" s="13" t="n"/>
      <c r="B190" s="13" t="n"/>
      <c r="C190" s="28" t="n"/>
      <c r="D190" s="15" t="n"/>
      <c r="E190" s="13" t="n"/>
      <c r="F190" s="13" t="n"/>
      <c r="G190" s="15" t="n"/>
      <c r="H190" s="28" t="n"/>
      <c r="I190" s="15" t="n"/>
    </row>
    <row r="191">
      <c r="A191" s="13" t="n"/>
      <c r="B191" s="13" t="n"/>
      <c r="C191" s="28" t="n"/>
      <c r="D191" s="15" t="n"/>
      <c r="E191" s="13" t="n"/>
      <c r="F191" s="13" t="n"/>
      <c r="G191" s="15" t="n"/>
      <c r="H191" s="28" t="n"/>
      <c r="I191" s="15" t="n"/>
    </row>
    <row r="192">
      <c r="A192" s="13" t="n"/>
      <c r="B192" s="13" t="n"/>
      <c r="C192" s="28" t="n"/>
      <c r="D192" s="15" t="n"/>
      <c r="E192" s="13" t="n"/>
      <c r="F192" s="13" t="n"/>
      <c r="G192" s="15" t="n"/>
      <c r="H192" s="28" t="n"/>
      <c r="I192" s="15" t="n"/>
    </row>
    <row r="193">
      <c r="A193" s="13" t="n"/>
      <c r="B193" s="13" t="n"/>
      <c r="C193" s="28" t="n"/>
      <c r="D193" s="15" t="n"/>
      <c r="E193" s="13" t="n"/>
      <c r="F193" s="13" t="n"/>
      <c r="G193" s="15" t="n"/>
      <c r="H193" s="28" t="n"/>
      <c r="I193" s="15" t="n"/>
    </row>
    <row r="194">
      <c r="A194" s="13" t="n"/>
      <c r="B194" s="13" t="n"/>
      <c r="C194" s="28" t="n"/>
      <c r="D194" s="15" t="n"/>
      <c r="E194" s="13" t="n"/>
      <c r="F194" s="13" t="n"/>
      <c r="G194" s="15" t="n"/>
      <c r="H194" s="28" t="n"/>
      <c r="I194" s="15" t="n"/>
    </row>
    <row r="195">
      <c r="A195" s="13" t="n"/>
      <c r="B195" s="13" t="n"/>
      <c r="C195" s="28" t="n"/>
      <c r="D195" s="15" t="n"/>
      <c r="E195" s="13" t="n"/>
      <c r="F195" s="13" t="n"/>
      <c r="G195" s="15" t="n"/>
      <c r="H195" s="28" t="n"/>
      <c r="I195" s="15" t="n"/>
    </row>
    <row r="196">
      <c r="A196" s="13" t="n"/>
      <c r="B196" s="13" t="n"/>
      <c r="C196" s="28" t="n"/>
      <c r="D196" s="15" t="n"/>
      <c r="E196" s="13" t="n"/>
      <c r="F196" s="13" t="n"/>
      <c r="G196" s="15" t="n"/>
      <c r="H196" s="28" t="n"/>
      <c r="I196" s="15" t="n"/>
    </row>
    <row r="197">
      <c r="A197" s="13" t="n"/>
      <c r="B197" s="13" t="n"/>
      <c r="C197" s="28" t="n"/>
      <c r="D197" s="15" t="n"/>
      <c r="E197" s="13" t="n"/>
      <c r="F197" s="13" t="n"/>
      <c r="G197" s="15" t="n"/>
      <c r="H197" s="28" t="n"/>
      <c r="I197" s="15" t="n"/>
    </row>
    <row r="198">
      <c r="A198" s="13" t="n"/>
      <c r="B198" s="13" t="n"/>
      <c r="C198" s="28" t="n"/>
      <c r="D198" s="15" t="n"/>
      <c r="E198" s="13" t="n"/>
      <c r="F198" s="13" t="n"/>
      <c r="G198" s="15" t="n"/>
      <c r="H198" s="28" t="n"/>
      <c r="I198" s="15" t="n"/>
    </row>
    <row r="199">
      <c r="A199" s="13" t="n"/>
      <c r="B199" s="13" t="n"/>
      <c r="C199" s="28" t="n"/>
      <c r="D199" s="15" t="n"/>
      <c r="E199" s="13" t="n"/>
      <c r="F199" s="13" t="n"/>
      <c r="G199" s="15" t="n"/>
      <c r="H199" s="28" t="n"/>
      <c r="I199" s="15" t="n"/>
    </row>
    <row r="200">
      <c r="A200" s="13" t="n"/>
      <c r="B200" s="13" t="n"/>
      <c r="C200" s="28" t="n"/>
      <c r="D200" s="15" t="n"/>
      <c r="E200" s="13" t="n"/>
      <c r="F200" s="13" t="n"/>
      <c r="G200" s="15" t="n"/>
      <c r="H200" s="28" t="n"/>
      <c r="I200" s="15" t="n"/>
    </row>
    <row r="201">
      <c r="A201" s="13" t="n"/>
      <c r="B201" s="13" t="n"/>
      <c r="C201" s="28" t="n"/>
      <c r="D201" s="15" t="n"/>
      <c r="E201" s="13" t="n"/>
      <c r="F201" s="13" t="n"/>
      <c r="G201" s="15" t="n"/>
      <c r="H201" s="28" t="n"/>
      <c r="I201" s="15" t="n"/>
    </row>
    <row r="202">
      <c r="A202" s="13" t="n"/>
      <c r="B202" s="13" t="n"/>
      <c r="C202" s="28" t="n"/>
      <c r="D202" s="15" t="n"/>
      <c r="E202" s="13" t="n"/>
      <c r="F202" s="13" t="n"/>
      <c r="G202" s="15" t="n"/>
      <c r="H202" s="28" t="n"/>
      <c r="I202" s="15" t="n"/>
    </row>
    <row r="203">
      <c r="A203" s="13" t="n"/>
      <c r="B203" s="13" t="n"/>
      <c r="C203" s="28" t="n"/>
      <c r="D203" s="15" t="n"/>
      <c r="E203" s="13" t="n"/>
      <c r="F203" s="13" t="n"/>
      <c r="G203" s="15" t="n"/>
      <c r="H203" s="28" t="n"/>
      <c r="I203" s="15" t="n"/>
    </row>
    <row r="204">
      <c r="A204" s="13" t="n"/>
      <c r="B204" s="13" t="n"/>
      <c r="C204" s="28" t="n"/>
      <c r="D204" s="15" t="n"/>
      <c r="E204" s="13" t="n"/>
      <c r="F204" s="13" t="n"/>
      <c r="G204" s="15" t="n"/>
      <c r="H204" s="28" t="n"/>
      <c r="I204" s="15" t="n"/>
    </row>
    <row r="205">
      <c r="A205" s="13" t="n"/>
      <c r="B205" s="13" t="n"/>
      <c r="C205" s="28" t="n"/>
      <c r="D205" s="15" t="n"/>
      <c r="E205" s="13" t="n"/>
      <c r="F205" s="13" t="n"/>
      <c r="G205" s="15" t="n"/>
      <c r="H205" s="28" t="n"/>
      <c r="I205" s="15" t="n"/>
    </row>
    <row r="206">
      <c r="A206" s="13" t="n"/>
      <c r="B206" s="13" t="n"/>
      <c r="C206" s="28" t="n"/>
      <c r="D206" s="15" t="n"/>
      <c r="E206" s="13" t="n"/>
      <c r="F206" s="13" t="n"/>
      <c r="G206" s="15" t="n"/>
      <c r="H206" s="28" t="n"/>
      <c r="I206" s="15" t="n"/>
    </row>
    <row r="207">
      <c r="A207" s="13" t="n"/>
      <c r="B207" s="13" t="n"/>
      <c r="C207" s="28" t="n"/>
      <c r="D207" s="15" t="n"/>
      <c r="E207" s="13" t="n"/>
      <c r="F207" s="13" t="n"/>
      <c r="G207" s="15" t="n"/>
      <c r="H207" s="28" t="n"/>
      <c r="I207" s="15" t="n"/>
    </row>
    <row r="208">
      <c r="A208" s="13" t="n"/>
      <c r="B208" s="13" t="n"/>
      <c r="C208" s="28" t="n"/>
      <c r="D208" s="15" t="n"/>
      <c r="E208" s="13" t="n"/>
      <c r="F208" s="13" t="n"/>
      <c r="G208" s="15" t="n"/>
      <c r="H208" s="28" t="n"/>
      <c r="I208" s="15" t="n"/>
    </row>
    <row r="209">
      <c r="A209" s="13" t="n"/>
      <c r="B209" s="13" t="n"/>
      <c r="C209" s="28" t="n"/>
      <c r="D209" s="15" t="n"/>
      <c r="E209" s="13" t="n"/>
      <c r="F209" s="13" t="n"/>
      <c r="G209" s="15" t="n"/>
      <c r="H209" s="28" t="n"/>
      <c r="I209" s="15" t="n"/>
    </row>
    <row r="210">
      <c r="A210" s="13" t="n"/>
      <c r="B210" s="13" t="n"/>
      <c r="C210" s="28" t="n"/>
      <c r="D210" s="15" t="n"/>
      <c r="E210" s="13" t="n"/>
      <c r="F210" s="13" t="n"/>
      <c r="G210" s="15" t="n"/>
      <c r="H210" s="28" t="n"/>
      <c r="I210" s="15" t="n"/>
    </row>
    <row r="211">
      <c r="A211" s="13" t="n"/>
      <c r="B211" s="13" t="n"/>
      <c r="C211" s="28" t="n"/>
      <c r="D211" s="15" t="n"/>
      <c r="E211" s="13" t="n"/>
      <c r="F211" s="13" t="n"/>
      <c r="G211" s="15" t="n"/>
      <c r="H211" s="28" t="n"/>
      <c r="I211" s="15" t="n"/>
    </row>
    <row r="212">
      <c r="A212" s="13" t="n"/>
      <c r="B212" s="13" t="n"/>
      <c r="C212" s="28" t="n"/>
      <c r="D212" s="15" t="n"/>
      <c r="E212" s="13" t="n"/>
      <c r="F212" s="13" t="n"/>
      <c r="G212" s="15" t="n"/>
      <c r="H212" s="28" t="n"/>
      <c r="I212" s="15" t="n"/>
    </row>
    <row r="213">
      <c r="A213" s="13" t="n"/>
      <c r="B213" s="13" t="n"/>
      <c r="C213" s="28" t="n"/>
      <c r="D213" s="15" t="n"/>
      <c r="E213" s="13" t="n"/>
      <c r="F213" s="13" t="n"/>
      <c r="G213" s="15" t="n"/>
      <c r="H213" s="28" t="n"/>
      <c r="I213" s="15" t="n"/>
    </row>
    <row r="214">
      <c r="A214" s="13" t="n"/>
      <c r="B214" s="13" t="n"/>
      <c r="C214" s="28" t="n"/>
      <c r="D214" s="15" t="n"/>
      <c r="E214" s="13" t="n"/>
      <c r="F214" s="13" t="n"/>
      <c r="G214" s="15" t="n"/>
      <c r="H214" s="28" t="n"/>
      <c r="I214" s="15" t="n"/>
    </row>
    <row r="215">
      <c r="A215" s="13" t="n"/>
      <c r="B215" s="13" t="n"/>
      <c r="C215" s="28" t="n"/>
      <c r="D215" s="15" t="n"/>
      <c r="E215" s="13" t="n"/>
      <c r="F215" s="13" t="n"/>
      <c r="G215" s="15" t="n"/>
      <c r="H215" s="28" t="n"/>
      <c r="I215" s="15" t="n"/>
    </row>
    <row r="216">
      <c r="A216" s="13" t="n"/>
      <c r="B216" s="13" t="n"/>
      <c r="C216" s="28" t="n"/>
      <c r="D216" s="15" t="n"/>
      <c r="E216" s="13" t="n"/>
      <c r="F216" s="13" t="n"/>
      <c r="G216" s="15" t="n"/>
      <c r="H216" s="28" t="n"/>
      <c r="I216" s="15" t="n"/>
    </row>
    <row r="217">
      <c r="A217" s="13" t="n"/>
      <c r="B217" s="13" t="n"/>
      <c r="C217" s="28" t="n"/>
      <c r="D217" s="15" t="n"/>
      <c r="E217" s="13" t="n"/>
      <c r="F217" s="13" t="n"/>
      <c r="G217" s="15" t="n"/>
      <c r="H217" s="28" t="n"/>
      <c r="I217" s="15" t="n"/>
    </row>
    <row r="218">
      <c r="A218" s="13" t="n"/>
      <c r="B218" s="13" t="n"/>
      <c r="C218" s="28" t="n"/>
      <c r="D218" s="15" t="n"/>
      <c r="E218" s="13" t="n"/>
      <c r="F218" s="13" t="n"/>
      <c r="G218" s="15" t="n"/>
      <c r="H218" s="28" t="n"/>
      <c r="I218" s="15" t="n"/>
    </row>
    <row r="219">
      <c r="A219" s="13" t="n"/>
      <c r="B219" s="13" t="n"/>
      <c r="C219" s="28" t="n"/>
      <c r="D219" s="15" t="n"/>
      <c r="E219" s="13" t="n"/>
      <c r="F219" s="13" t="n"/>
      <c r="G219" s="15" t="n"/>
      <c r="H219" s="28" t="n"/>
      <c r="I219" s="15" t="n"/>
    </row>
    <row r="220">
      <c r="A220" s="13" t="n"/>
      <c r="B220" s="13" t="n"/>
      <c r="C220" s="28" t="n"/>
      <c r="D220" s="15" t="n"/>
      <c r="E220" s="13" t="n"/>
      <c r="F220" s="13" t="n"/>
      <c r="G220" s="15" t="n"/>
      <c r="H220" s="28" t="n"/>
      <c r="I220" s="15" t="n"/>
    </row>
    <row r="221">
      <c r="A221" s="13" t="n"/>
      <c r="B221" s="13" t="n"/>
      <c r="C221" s="28" t="n"/>
      <c r="D221" s="15" t="n"/>
      <c r="E221" s="13" t="n"/>
      <c r="F221" s="13" t="n"/>
      <c r="G221" s="15" t="n"/>
      <c r="H221" s="28" t="n"/>
      <c r="I221" s="15" t="n"/>
    </row>
    <row r="222">
      <c r="A222" s="13" t="n"/>
      <c r="B222" s="13" t="n"/>
      <c r="C222" s="28" t="n"/>
      <c r="D222" s="15" t="n"/>
      <c r="E222" s="13" t="n"/>
      <c r="F222" s="13" t="n"/>
      <c r="G222" s="15" t="n"/>
      <c r="H222" s="28" t="n"/>
      <c r="I222" s="15" t="n"/>
    </row>
    <row r="223">
      <c r="A223" s="13" t="n"/>
      <c r="B223" s="13" t="n"/>
      <c r="C223" s="28" t="n"/>
      <c r="D223" s="15" t="n"/>
      <c r="E223" s="13" t="n"/>
      <c r="F223" s="13" t="n"/>
      <c r="G223" s="15" t="n"/>
      <c r="H223" s="28" t="n"/>
      <c r="I223" s="15" t="n"/>
    </row>
    <row r="224">
      <c r="A224" s="13" t="n"/>
      <c r="B224" s="13" t="n"/>
      <c r="C224" s="28" t="n"/>
      <c r="D224" s="15" t="n"/>
      <c r="E224" s="13" t="n"/>
      <c r="F224" s="13" t="n"/>
      <c r="G224" s="15" t="n"/>
      <c r="H224" s="28" t="n"/>
      <c r="I224" s="15" t="n"/>
    </row>
    <row r="225">
      <c r="A225" s="13" t="n"/>
      <c r="B225" s="13" t="n"/>
      <c r="C225" s="28" t="n"/>
      <c r="D225" s="15" t="n"/>
      <c r="E225" s="13" t="n"/>
      <c r="F225" s="13" t="n"/>
      <c r="G225" s="15" t="n"/>
      <c r="H225" s="28" t="n"/>
      <c r="I225" s="15" t="n"/>
    </row>
    <row r="226">
      <c r="A226" s="13" t="n"/>
      <c r="B226" s="13" t="n"/>
      <c r="C226" s="28" t="n"/>
      <c r="D226" s="15" t="n"/>
      <c r="E226" s="13" t="n"/>
      <c r="F226" s="13" t="n"/>
      <c r="G226" s="15" t="n"/>
      <c r="H226" s="28" t="n"/>
      <c r="I226" s="15" t="n"/>
    </row>
    <row r="227">
      <c r="A227" s="13" t="n"/>
      <c r="B227" s="13" t="n"/>
      <c r="C227" s="28" t="n"/>
      <c r="D227" s="15" t="n"/>
      <c r="E227" s="13" t="n"/>
      <c r="F227" s="13" t="n"/>
      <c r="G227" s="15" t="n"/>
      <c r="H227" s="28" t="n"/>
      <c r="I227" s="15" t="n"/>
    </row>
    <row r="228">
      <c r="A228" s="13" t="n"/>
      <c r="B228" s="13" t="n"/>
      <c r="C228" s="28" t="n"/>
      <c r="D228" s="15" t="n"/>
      <c r="E228" s="13" t="n"/>
      <c r="F228" s="13" t="n"/>
      <c r="G228" s="15" t="n"/>
      <c r="H228" s="28" t="n"/>
      <c r="I228" s="15" t="n"/>
    </row>
    <row r="229">
      <c r="A229" s="13" t="n"/>
      <c r="B229" s="13" t="n"/>
      <c r="C229" s="28" t="n"/>
      <c r="D229" s="15" t="n"/>
      <c r="E229" s="13" t="n"/>
      <c r="F229" s="13" t="n"/>
      <c r="G229" s="15" t="n"/>
      <c r="H229" s="28" t="n"/>
      <c r="I229" s="15" t="n"/>
    </row>
    <row r="230">
      <c r="A230" s="13" t="n"/>
      <c r="B230" s="13" t="n"/>
      <c r="C230" s="28" t="n"/>
      <c r="D230" s="15" t="n"/>
      <c r="E230" s="13" t="n"/>
      <c r="F230" s="13" t="n"/>
      <c r="G230" s="15" t="n"/>
      <c r="H230" s="28" t="n"/>
      <c r="I230" s="15" t="n"/>
    </row>
    <row r="231">
      <c r="A231" s="13" t="n"/>
      <c r="B231" s="13" t="n"/>
      <c r="C231" s="28" t="n"/>
      <c r="D231" s="15" t="n"/>
      <c r="E231" s="13" t="n"/>
      <c r="F231" s="13" t="n"/>
      <c r="G231" s="15" t="n"/>
      <c r="H231" s="28" t="n"/>
      <c r="I231" s="15" t="n"/>
    </row>
    <row r="232">
      <c r="A232" s="13" t="n"/>
      <c r="B232" s="13" t="n"/>
      <c r="C232" s="28" t="n"/>
      <c r="D232" s="15" t="n"/>
      <c r="E232" s="13" t="n"/>
      <c r="F232" s="13" t="n"/>
      <c r="G232" s="15" t="n"/>
      <c r="H232" s="28" t="n"/>
      <c r="I232" s="15" t="n"/>
    </row>
    <row r="233">
      <c r="A233" s="13" t="n"/>
      <c r="B233" s="13" t="n"/>
      <c r="C233" s="28" t="n"/>
      <c r="D233" s="15" t="n"/>
      <c r="E233" s="13" t="n"/>
      <c r="F233" s="13" t="n"/>
      <c r="G233" s="15" t="n"/>
      <c r="H233" s="28" t="n"/>
      <c r="I233" s="15" t="n"/>
    </row>
    <row r="234">
      <c r="A234" s="13" t="n"/>
      <c r="B234" s="13" t="n"/>
      <c r="C234" s="28" t="n"/>
      <c r="D234" s="15" t="n"/>
      <c r="E234" s="13" t="n"/>
      <c r="F234" s="13" t="n"/>
      <c r="G234" s="15" t="n"/>
      <c r="H234" s="28" t="n"/>
      <c r="I234" s="15" t="n"/>
    </row>
    <row r="235">
      <c r="A235" s="13" t="n"/>
      <c r="B235" s="13" t="n"/>
      <c r="C235" s="28" t="n"/>
      <c r="D235" s="15" t="n"/>
      <c r="E235" s="13" t="n"/>
      <c r="F235" s="13" t="n"/>
      <c r="G235" s="15" t="n"/>
      <c r="H235" s="28" t="n"/>
      <c r="I235" s="15" t="n"/>
    </row>
    <row r="236">
      <c r="A236" s="13" t="n"/>
      <c r="B236" s="13" t="n"/>
      <c r="C236" s="28" t="n"/>
      <c r="D236" s="15" t="n"/>
      <c r="E236" s="13" t="n"/>
      <c r="F236" s="13" t="n"/>
      <c r="G236" s="15" t="n"/>
      <c r="H236" s="28" t="n"/>
      <c r="I236" s="15" t="n"/>
    </row>
    <row r="237">
      <c r="A237" s="13" t="n"/>
      <c r="B237" s="13" t="n"/>
      <c r="C237" s="28" t="n"/>
      <c r="D237" s="15" t="n"/>
      <c r="E237" s="13" t="n"/>
      <c r="F237" s="13" t="n"/>
      <c r="G237" s="15" t="n"/>
      <c r="H237" s="28" t="n"/>
      <c r="I237" s="15" t="n"/>
    </row>
    <row r="238">
      <c r="A238" s="13" t="n"/>
      <c r="B238" s="13" t="n"/>
      <c r="C238" s="28" t="n"/>
      <c r="D238" s="15" t="n"/>
      <c r="E238" s="13" t="n"/>
      <c r="F238" s="13" t="n"/>
      <c r="G238" s="15" t="n"/>
      <c r="H238" s="28" t="n"/>
      <c r="I238" s="15" t="n"/>
    </row>
    <row r="239">
      <c r="A239" s="13" t="n"/>
      <c r="B239" s="13" t="n"/>
      <c r="C239" s="28" t="n"/>
      <c r="D239" s="15" t="n"/>
      <c r="E239" s="13" t="n"/>
      <c r="F239" s="13" t="n"/>
      <c r="G239" s="15" t="n"/>
      <c r="H239" s="28" t="n"/>
      <c r="I239" s="15" t="n"/>
    </row>
    <row r="240">
      <c r="A240" s="13" t="n"/>
      <c r="B240" s="13" t="n"/>
      <c r="C240" s="28" t="n"/>
      <c r="D240" s="15" t="n"/>
      <c r="E240" s="13" t="n"/>
      <c r="F240" s="13" t="n"/>
      <c r="G240" s="15" t="n"/>
      <c r="H240" s="28" t="n"/>
      <c r="I240" s="15" t="n"/>
    </row>
    <row r="241">
      <c r="A241" s="13" t="n"/>
      <c r="B241" s="13" t="n"/>
      <c r="C241" s="28" t="n"/>
      <c r="D241" s="15" t="n"/>
      <c r="E241" s="13" t="n"/>
      <c r="F241" s="13" t="n"/>
      <c r="G241" s="15" t="n"/>
      <c r="H241" s="28" t="n"/>
      <c r="I241" s="15" t="n"/>
    </row>
    <row r="242">
      <c r="A242" s="13" t="n"/>
      <c r="B242" s="13" t="n"/>
      <c r="C242" s="28" t="n"/>
      <c r="D242" s="15" t="n"/>
      <c r="E242" s="13" t="n"/>
      <c r="F242" s="13" t="n"/>
      <c r="G242" s="15" t="n"/>
      <c r="H242" s="28" t="n"/>
      <c r="I242" s="15" t="n"/>
    </row>
    <row r="243">
      <c r="A243" s="13" t="n"/>
      <c r="B243" s="13" t="n"/>
      <c r="C243" s="28" t="n"/>
      <c r="D243" s="15" t="n"/>
      <c r="E243" s="13" t="n"/>
      <c r="F243" s="13" t="n"/>
      <c r="G243" s="15" t="n"/>
      <c r="H243" s="28" t="n"/>
      <c r="I243" s="15" t="n"/>
    </row>
    <row r="244">
      <c r="A244" s="13" t="n"/>
      <c r="B244" s="13" t="n"/>
      <c r="C244" s="28" t="n"/>
      <c r="D244" s="15" t="n"/>
      <c r="E244" s="13" t="n"/>
      <c r="F244" s="13" t="n"/>
      <c r="G244" s="15" t="n"/>
      <c r="H244" s="28" t="n"/>
      <c r="I244" s="15" t="n"/>
    </row>
    <row r="245">
      <c r="A245" s="13" t="n"/>
      <c r="B245" s="13" t="n"/>
      <c r="C245" s="28" t="n"/>
      <c r="D245" s="15" t="n"/>
      <c r="E245" s="13" t="n"/>
      <c r="F245" s="13" t="n"/>
      <c r="G245" s="15" t="n"/>
      <c r="H245" s="28" t="n"/>
      <c r="I245" s="15" t="n"/>
    </row>
    <row r="246">
      <c r="A246" s="13" t="n"/>
      <c r="B246" s="13" t="n"/>
      <c r="C246" s="28" t="n"/>
      <c r="D246" s="15" t="n"/>
      <c r="E246" s="13" t="n"/>
      <c r="F246" s="13" t="n"/>
      <c r="G246" s="15" t="n"/>
      <c r="H246" s="28" t="n"/>
      <c r="I246" s="15" t="n"/>
    </row>
    <row r="247">
      <c r="A247" s="13" t="n"/>
      <c r="B247" s="13" t="n"/>
      <c r="C247" s="28" t="n"/>
      <c r="D247" s="15" t="n"/>
      <c r="E247" s="13" t="n"/>
      <c r="F247" s="13" t="n"/>
      <c r="G247" s="15" t="n"/>
      <c r="H247" s="28" t="n"/>
      <c r="I247" s="15" t="n"/>
    </row>
    <row r="248">
      <c r="A248" s="13" t="n"/>
      <c r="B248" s="13" t="n"/>
      <c r="C248" s="28" t="n"/>
      <c r="D248" s="15" t="n"/>
      <c r="E248" s="13" t="n"/>
      <c r="F248" s="13" t="n"/>
      <c r="G248" s="15" t="n"/>
      <c r="H248" s="28" t="n"/>
      <c r="I248" s="15" t="n"/>
    </row>
    <row r="249">
      <c r="A249" s="13" t="n"/>
      <c r="B249" s="13" t="n"/>
      <c r="C249" s="28" t="n"/>
      <c r="D249" s="15" t="n"/>
      <c r="E249" s="13" t="n"/>
      <c r="F249" s="13" t="n"/>
      <c r="G249" s="15" t="n"/>
      <c r="H249" s="28" t="n"/>
      <c r="I249" s="15" t="n"/>
    </row>
    <row r="250">
      <c r="A250" s="13" t="n"/>
      <c r="B250" s="13" t="n"/>
      <c r="C250" s="28" t="n"/>
      <c r="D250" s="15" t="n"/>
      <c r="E250" s="13" t="n"/>
      <c r="F250" s="13" t="n"/>
      <c r="G250" s="15" t="n"/>
      <c r="H250" s="28" t="n"/>
      <c r="I250" s="15" t="n"/>
    </row>
    <row r="251">
      <c r="A251" s="13" t="n"/>
      <c r="B251" s="13" t="n"/>
      <c r="C251" s="28" t="n"/>
      <c r="D251" s="15" t="n"/>
      <c r="E251" s="13" t="n"/>
      <c r="F251" s="13" t="n"/>
      <c r="G251" s="15" t="n"/>
      <c r="H251" s="28" t="n"/>
      <c r="I251" s="15" t="n"/>
    </row>
    <row r="252">
      <c r="A252" s="13" t="n"/>
      <c r="B252" s="13" t="n"/>
      <c r="C252" s="28" t="n"/>
      <c r="D252" s="15" t="n"/>
      <c r="E252" s="13" t="n"/>
      <c r="F252" s="13" t="n"/>
      <c r="G252" s="15" t="n"/>
      <c r="H252" s="28" t="n"/>
      <c r="I252" s="15" t="n"/>
    </row>
    <row r="253">
      <c r="A253" s="13" t="n"/>
      <c r="B253" s="13" t="n"/>
      <c r="C253" s="28" t="n"/>
      <c r="D253" s="15" t="n"/>
      <c r="E253" s="13" t="n"/>
      <c r="F253" s="13" t="n"/>
      <c r="G253" s="15" t="n"/>
      <c r="H253" s="28" t="n"/>
      <c r="I253" s="15" t="n"/>
    </row>
    <row r="254">
      <c r="A254" s="13" t="n"/>
      <c r="B254" s="13" t="n"/>
      <c r="C254" s="28" t="n"/>
      <c r="D254" s="15" t="n"/>
      <c r="E254" s="13" t="n"/>
      <c r="F254" s="13" t="n"/>
      <c r="G254" s="15" t="n"/>
      <c r="H254" s="28" t="n"/>
      <c r="I254" s="15" t="n"/>
    </row>
    <row r="255">
      <c r="A255" s="13" t="n"/>
      <c r="B255" s="13" t="n"/>
      <c r="C255" s="28" t="n"/>
      <c r="D255" s="15" t="n"/>
      <c r="E255" s="13" t="n"/>
      <c r="F255" s="13" t="n"/>
      <c r="G255" s="15" t="n"/>
      <c r="H255" s="28" t="n"/>
      <c r="I255" s="15" t="n"/>
    </row>
    <row r="256">
      <c r="A256" s="13" t="n"/>
      <c r="B256" s="13" t="n"/>
      <c r="C256" s="28" t="n"/>
      <c r="D256" s="15" t="n"/>
      <c r="E256" s="13" t="n"/>
      <c r="F256" s="13" t="n"/>
      <c r="G256" s="15" t="n"/>
      <c r="H256" s="28" t="n"/>
      <c r="I256" s="15" t="n"/>
    </row>
    <row r="257">
      <c r="A257" s="13" t="n"/>
      <c r="B257" s="13" t="n"/>
      <c r="C257" s="28" t="n"/>
      <c r="D257" s="15" t="n"/>
      <c r="E257" s="13" t="n"/>
      <c r="F257" s="13" t="n"/>
      <c r="G257" s="15" t="n"/>
      <c r="H257" s="28" t="n"/>
      <c r="I257" s="15" t="n"/>
    </row>
    <row r="258">
      <c r="A258" s="13" t="n"/>
      <c r="B258" s="13" t="n"/>
      <c r="C258" s="28" t="n"/>
      <c r="D258" s="15" t="n"/>
      <c r="E258" s="13" t="n"/>
      <c r="F258" s="13" t="n"/>
      <c r="G258" s="15" t="n"/>
      <c r="H258" s="28" t="n"/>
      <c r="I258" s="15" t="n"/>
    </row>
    <row r="259">
      <c r="A259" s="13" t="n"/>
      <c r="B259" s="13" t="n"/>
      <c r="C259" s="28" t="n"/>
      <c r="D259" s="15" t="n"/>
      <c r="E259" s="13" t="n"/>
      <c r="F259" s="13" t="n"/>
      <c r="G259" s="15" t="n"/>
      <c r="H259" s="28" t="n"/>
      <c r="I259" s="15" t="n"/>
    </row>
    <row r="260">
      <c r="A260" s="13" t="n"/>
      <c r="B260" s="13" t="n"/>
      <c r="C260" s="28" t="n"/>
      <c r="D260" s="15" t="n"/>
      <c r="E260" s="13" t="n"/>
      <c r="F260" s="13" t="n"/>
      <c r="G260" s="15" t="n"/>
      <c r="H260" s="28" t="n"/>
      <c r="I260" s="15" t="n"/>
    </row>
    <row r="261">
      <c r="A261" s="13" t="n"/>
      <c r="B261" s="13" t="n"/>
      <c r="C261" s="28" t="n"/>
      <c r="D261" s="15" t="n"/>
      <c r="E261" s="13" t="n"/>
      <c r="F261" s="13" t="n"/>
      <c r="G261" s="15" t="n"/>
      <c r="H261" s="28" t="n"/>
      <c r="I261" s="15" t="n"/>
    </row>
    <row r="262">
      <c r="A262" s="13" t="n"/>
      <c r="B262" s="13" t="n"/>
      <c r="C262" s="28" t="n"/>
      <c r="D262" s="15" t="n"/>
      <c r="E262" s="13" t="n"/>
      <c r="F262" s="13" t="n"/>
      <c r="G262" s="15" t="n"/>
      <c r="H262" s="28" t="n"/>
      <c r="I262" s="15" t="n"/>
    </row>
    <row r="263">
      <c r="A263" s="13" t="n"/>
      <c r="B263" s="13" t="n"/>
      <c r="C263" s="28" t="n"/>
      <c r="D263" s="15" t="n"/>
      <c r="E263" s="13" t="n"/>
      <c r="F263" s="13" t="n"/>
      <c r="G263" s="15" t="n"/>
      <c r="H263" s="28" t="n"/>
      <c r="I263" s="15" t="n"/>
    </row>
    <row r="264">
      <c r="A264" s="13" t="n"/>
      <c r="B264" s="13" t="n"/>
      <c r="C264" s="28" t="n"/>
      <c r="D264" s="15" t="n"/>
      <c r="E264" s="13" t="n"/>
      <c r="F264" s="13" t="n"/>
      <c r="G264" s="15" t="n"/>
      <c r="H264" s="28" t="n"/>
      <c r="I264" s="15" t="n"/>
    </row>
    <row r="265">
      <c r="A265" s="13" t="n"/>
      <c r="B265" s="13" t="n"/>
      <c r="C265" s="28" t="n"/>
      <c r="D265" s="15" t="n"/>
      <c r="E265" s="13" t="n"/>
      <c r="F265" s="13" t="n"/>
      <c r="G265" s="15" t="n"/>
      <c r="H265" s="28" t="n"/>
      <c r="I265" s="15" t="n"/>
    </row>
    <row r="266">
      <c r="A266" s="13" t="n"/>
      <c r="B266" s="13" t="n"/>
      <c r="C266" s="28" t="n"/>
      <c r="D266" s="15" t="n"/>
      <c r="E266" s="13" t="n"/>
      <c r="F266" s="13" t="n"/>
      <c r="G266" s="15" t="n"/>
      <c r="H266" s="28" t="n"/>
      <c r="I266" s="15" t="n"/>
    </row>
    <row r="267">
      <c r="A267" s="13" t="n"/>
      <c r="B267" s="13" t="n"/>
      <c r="C267" s="28" t="n"/>
      <c r="D267" s="15" t="n"/>
      <c r="E267" s="13" t="n"/>
      <c r="F267" s="13" t="n"/>
      <c r="G267" s="15" t="n"/>
      <c r="H267" s="28" t="n"/>
      <c r="I267" s="15" t="n"/>
    </row>
    <row r="268">
      <c r="A268" s="13" t="n"/>
      <c r="B268" s="13" t="n"/>
      <c r="C268" s="28" t="n"/>
      <c r="D268" s="15" t="n"/>
      <c r="E268" s="13" t="n"/>
      <c r="F268" s="13" t="n"/>
      <c r="G268" s="15" t="n"/>
      <c r="H268" s="28" t="n"/>
      <c r="I268" s="15" t="n"/>
    </row>
    <row r="269">
      <c r="A269" s="13" t="n"/>
      <c r="B269" s="13" t="n"/>
      <c r="C269" s="28" t="n"/>
      <c r="D269" s="15" t="n"/>
      <c r="E269" s="13" t="n"/>
      <c r="F269" s="13" t="n"/>
      <c r="G269" s="15" t="n"/>
      <c r="H269" s="28" t="n"/>
      <c r="I269" s="15" t="n"/>
    </row>
    <row r="270">
      <c r="A270" s="13" t="n"/>
      <c r="B270" s="13" t="n"/>
      <c r="C270" s="28" t="n"/>
      <c r="D270" s="15" t="n"/>
      <c r="E270" s="13" t="n"/>
      <c r="F270" s="13" t="n"/>
      <c r="G270" s="15" t="n"/>
      <c r="H270" s="28" t="n"/>
      <c r="I270" s="15" t="n"/>
    </row>
    <row r="271">
      <c r="A271" s="13" t="n"/>
      <c r="B271" s="13" t="n"/>
      <c r="C271" s="28" t="n"/>
      <c r="D271" s="15" t="n"/>
      <c r="E271" s="13" t="n"/>
      <c r="F271" s="13" t="n"/>
      <c r="G271" s="15" t="n"/>
      <c r="H271" s="28" t="n"/>
      <c r="I271" s="15" t="n"/>
    </row>
    <row r="272">
      <c r="A272" s="13" t="n"/>
      <c r="B272" s="13" t="n"/>
      <c r="C272" s="28" t="n"/>
      <c r="D272" s="15" t="n"/>
      <c r="E272" s="13" t="n"/>
      <c r="F272" s="13" t="n"/>
      <c r="G272" s="15" t="n"/>
      <c r="H272" s="28" t="n"/>
      <c r="I272" s="15" t="n"/>
    </row>
    <row r="273">
      <c r="A273" s="13" t="n"/>
      <c r="B273" s="13" t="n"/>
      <c r="C273" s="28" t="n"/>
      <c r="D273" s="15" t="n"/>
      <c r="E273" s="13" t="n"/>
      <c r="F273" s="13" t="n"/>
      <c r="G273" s="15" t="n"/>
      <c r="H273" s="28" t="n"/>
      <c r="I273" s="15" t="n"/>
    </row>
    <row r="274">
      <c r="A274" s="13" t="n"/>
      <c r="B274" s="13" t="n"/>
      <c r="C274" s="28" t="n"/>
      <c r="D274" s="15" t="n"/>
      <c r="E274" s="13" t="n"/>
      <c r="F274" s="13" t="n"/>
      <c r="G274" s="15" t="n"/>
      <c r="H274" s="28" t="n"/>
      <c r="I274" s="15" t="n"/>
    </row>
    <row r="275">
      <c r="A275" s="13" t="n"/>
      <c r="B275" s="13" t="n"/>
      <c r="C275" s="28" t="n"/>
      <c r="D275" s="15" t="n"/>
      <c r="E275" s="13" t="n"/>
      <c r="F275" s="13" t="n"/>
      <c r="G275" s="15" t="n"/>
      <c r="H275" s="28" t="n"/>
      <c r="I275" s="15" t="n"/>
    </row>
    <row r="276">
      <c r="A276" s="13" t="n"/>
      <c r="B276" s="13" t="n"/>
      <c r="C276" s="28" t="n"/>
      <c r="D276" s="15" t="n"/>
      <c r="E276" s="13" t="n"/>
      <c r="F276" s="13" t="n"/>
      <c r="G276" s="15" t="n"/>
      <c r="H276" s="28" t="n"/>
      <c r="I276" s="15" t="n"/>
    </row>
    <row r="277">
      <c r="A277" s="13" t="n"/>
      <c r="B277" s="13" t="n"/>
      <c r="C277" s="28" t="n"/>
      <c r="D277" s="15" t="n"/>
      <c r="E277" s="13" t="n"/>
      <c r="F277" s="13" t="n"/>
      <c r="G277" s="15" t="n"/>
      <c r="H277" s="28" t="n"/>
      <c r="I277" s="15" t="n"/>
    </row>
    <row r="278">
      <c r="A278" s="13" t="n"/>
      <c r="B278" s="13" t="n"/>
      <c r="C278" s="28" t="n"/>
      <c r="D278" s="15" t="n"/>
      <c r="E278" s="13" t="n"/>
      <c r="F278" s="13" t="n"/>
      <c r="G278" s="15" t="n"/>
      <c r="H278" s="28" t="n"/>
      <c r="I278" s="15" t="n"/>
    </row>
    <row r="279">
      <c r="A279" s="13" t="n"/>
      <c r="B279" s="13" t="n"/>
      <c r="C279" s="28" t="n"/>
      <c r="D279" s="15" t="n"/>
      <c r="E279" s="13" t="n"/>
      <c r="F279" s="13" t="n"/>
      <c r="G279" s="15" t="n"/>
      <c r="H279" s="28" t="n"/>
      <c r="I279" s="15" t="n"/>
    </row>
    <row r="280">
      <c r="A280" s="13" t="n"/>
      <c r="B280" s="13" t="n"/>
      <c r="C280" s="28" t="n"/>
      <c r="D280" s="15" t="n"/>
      <c r="E280" s="13" t="n"/>
      <c r="F280" s="13" t="n"/>
      <c r="G280" s="15" t="n"/>
      <c r="H280" s="28" t="n"/>
      <c r="I280" s="15" t="n"/>
    </row>
    <row r="281">
      <c r="A281" s="13" t="n"/>
      <c r="B281" s="13" t="n"/>
      <c r="C281" s="28" t="n"/>
      <c r="D281" s="15" t="n"/>
      <c r="E281" s="13" t="n"/>
      <c r="F281" s="13" t="n"/>
      <c r="G281" s="15" t="n"/>
      <c r="H281" s="28" t="n"/>
      <c r="I281" s="15" t="n"/>
    </row>
    <row r="282">
      <c r="A282" s="13" t="n"/>
      <c r="B282" s="13" t="n"/>
      <c r="C282" s="28" t="n"/>
      <c r="D282" s="15" t="n"/>
      <c r="E282" s="13" t="n"/>
      <c r="F282" s="13" t="n"/>
      <c r="G282" s="15" t="n"/>
      <c r="H282" s="28" t="n"/>
      <c r="I282" s="15" t="n"/>
    </row>
    <row r="283">
      <c r="A283" s="13" t="n"/>
      <c r="B283" s="13" t="n"/>
      <c r="C283" s="28" t="n"/>
      <c r="D283" s="15" t="n"/>
      <c r="E283" s="13" t="n"/>
      <c r="F283" s="13" t="n"/>
      <c r="G283" s="15" t="n"/>
      <c r="H283" s="28" t="n"/>
      <c r="I283" s="15" t="n"/>
    </row>
    <row r="284">
      <c r="A284" s="13" t="n"/>
      <c r="B284" s="13" t="n"/>
      <c r="C284" s="28" t="n"/>
      <c r="D284" s="15" t="n"/>
      <c r="E284" s="13" t="n"/>
      <c r="F284" s="13" t="n"/>
      <c r="G284" s="15" t="n"/>
      <c r="H284" s="28" t="n"/>
      <c r="I284" s="15" t="n"/>
    </row>
    <row r="285">
      <c r="A285" s="13" t="n"/>
      <c r="B285" s="13" t="n"/>
      <c r="C285" s="28" t="n"/>
      <c r="D285" s="15" t="n"/>
      <c r="E285" s="13" t="n"/>
      <c r="F285" s="13" t="n"/>
      <c r="G285" s="15" t="n"/>
      <c r="H285" s="28" t="n"/>
      <c r="I285" s="15" t="n"/>
    </row>
    <row r="286">
      <c r="A286" s="13" t="n"/>
      <c r="B286" s="13" t="n"/>
      <c r="C286" s="28" t="n"/>
      <c r="D286" s="15" t="n"/>
      <c r="E286" s="13" t="n"/>
      <c r="F286" s="13" t="n"/>
      <c r="G286" s="15" t="n"/>
      <c r="H286" s="28" t="n"/>
      <c r="I286" s="15" t="n"/>
    </row>
    <row r="287">
      <c r="A287" s="13" t="n"/>
      <c r="B287" s="13" t="n"/>
      <c r="C287" s="28" t="n"/>
      <c r="D287" s="15" t="n"/>
      <c r="E287" s="13" t="n"/>
      <c r="F287" s="13" t="n"/>
      <c r="G287" s="15" t="n"/>
      <c r="H287" s="28" t="n"/>
      <c r="I287" s="15" t="n"/>
    </row>
    <row r="288">
      <c r="A288" s="13" t="n"/>
      <c r="B288" s="13" t="n"/>
      <c r="C288" s="28" t="n"/>
      <c r="D288" s="15" t="n"/>
      <c r="E288" s="13" t="n"/>
      <c r="F288" s="13" t="n"/>
      <c r="G288" s="15" t="n"/>
      <c r="H288" s="28" t="n"/>
      <c r="I288" s="15" t="n"/>
    </row>
    <row r="289">
      <c r="A289" s="13" t="n"/>
      <c r="B289" s="13" t="n"/>
      <c r="C289" s="28" t="n"/>
      <c r="D289" s="15" t="n"/>
      <c r="E289" s="13" t="n"/>
      <c r="F289" s="13" t="n"/>
      <c r="G289" s="15" t="n"/>
      <c r="H289" s="28" t="n"/>
      <c r="I289" s="15" t="n"/>
    </row>
    <row r="290">
      <c r="A290" s="13" t="n"/>
      <c r="B290" s="13" t="n"/>
      <c r="C290" s="28" t="n"/>
      <c r="D290" s="15" t="n"/>
      <c r="E290" s="13" t="n"/>
      <c r="F290" s="13" t="n"/>
      <c r="G290" s="15" t="n"/>
      <c r="H290" s="28" t="n"/>
      <c r="I290" s="15" t="n"/>
    </row>
    <row r="291">
      <c r="A291" s="13" t="n"/>
      <c r="B291" s="13" t="n"/>
      <c r="C291" s="28" t="n"/>
      <c r="D291" s="15" t="n"/>
      <c r="E291" s="13" t="n"/>
      <c r="F291" s="13" t="n"/>
      <c r="G291" s="15" t="n"/>
      <c r="H291" s="28" t="n"/>
      <c r="I291" s="15" t="n"/>
    </row>
    <row r="292">
      <c r="A292" s="13" t="n"/>
      <c r="B292" s="13" t="n"/>
      <c r="C292" s="28" t="n"/>
      <c r="D292" s="15" t="n"/>
      <c r="E292" s="13" t="n"/>
      <c r="F292" s="13" t="n"/>
      <c r="G292" s="15" t="n"/>
      <c r="H292" s="28" t="n"/>
      <c r="I292" s="15" t="n"/>
    </row>
    <row r="293">
      <c r="A293" s="13" t="n"/>
      <c r="B293" s="13" t="n"/>
      <c r="C293" s="28" t="n"/>
      <c r="D293" s="15" t="n"/>
      <c r="E293" s="13" t="n"/>
      <c r="F293" s="13" t="n"/>
      <c r="G293" s="15" t="n"/>
      <c r="H293" s="28" t="n"/>
      <c r="I293" s="15" t="n"/>
    </row>
    <row r="294">
      <c r="A294" s="13" t="n"/>
      <c r="B294" s="13" t="n"/>
      <c r="C294" s="28" t="n"/>
      <c r="D294" s="15" t="n"/>
      <c r="E294" s="13" t="n"/>
      <c r="F294" s="13" t="n"/>
      <c r="G294" s="15" t="n"/>
      <c r="H294" s="28" t="n"/>
      <c r="I294" s="15" t="n"/>
    </row>
    <row r="295">
      <c r="A295" s="13" t="n"/>
      <c r="B295" s="13" t="n"/>
      <c r="C295" s="28" t="n"/>
      <c r="D295" s="15" t="n"/>
      <c r="E295" s="13" t="n"/>
      <c r="F295" s="13" t="n"/>
      <c r="G295" s="15" t="n"/>
      <c r="H295" s="28" t="n"/>
      <c r="I295" s="15" t="n"/>
    </row>
    <row r="296">
      <c r="A296" s="13" t="n"/>
      <c r="B296" s="13" t="n"/>
      <c r="C296" s="28" t="n"/>
      <c r="D296" s="15" t="n"/>
      <c r="E296" s="13" t="n"/>
      <c r="F296" s="13" t="n"/>
      <c r="G296" s="15" t="n"/>
      <c r="H296" s="28" t="n"/>
      <c r="I296" s="15" t="n"/>
    </row>
    <row r="297">
      <c r="A297" s="13" t="n"/>
      <c r="B297" s="13" t="n"/>
      <c r="C297" s="28" t="n"/>
      <c r="D297" s="15" t="n"/>
      <c r="E297" s="13" t="n"/>
      <c r="F297" s="13" t="n"/>
      <c r="G297" s="15" t="n"/>
      <c r="H297" s="28" t="n"/>
      <c r="I297" s="15" t="n"/>
    </row>
    <row r="298">
      <c r="A298" s="13" t="n"/>
      <c r="B298" s="13" t="n"/>
      <c r="C298" s="28" t="n"/>
      <c r="D298" s="15" t="n"/>
      <c r="E298" s="13" t="n"/>
      <c r="F298" s="13" t="n"/>
      <c r="G298" s="15" t="n"/>
      <c r="H298" s="28" t="n"/>
      <c r="I298" s="15" t="n"/>
    </row>
    <row r="299">
      <c r="A299" s="13" t="n"/>
      <c r="B299" s="13" t="n"/>
      <c r="C299" s="28" t="n"/>
      <c r="D299" s="15" t="n"/>
      <c r="E299" s="13" t="n"/>
      <c r="F299" s="13" t="n"/>
      <c r="G299" s="15" t="n"/>
      <c r="H299" s="28" t="n"/>
      <c r="I299" s="15" t="n"/>
    </row>
    <row r="300">
      <c r="A300" s="13" t="n"/>
      <c r="B300" s="13" t="n"/>
      <c r="C300" s="28" t="n"/>
      <c r="D300" s="15" t="n"/>
      <c r="E300" s="13" t="n"/>
      <c r="F300" s="13" t="n"/>
      <c r="G300" s="15" t="n"/>
      <c r="H300" s="28" t="n"/>
      <c r="I300" s="15" t="n"/>
    </row>
    <row r="301">
      <c r="A301" s="13" t="n"/>
      <c r="B301" s="13" t="n"/>
      <c r="C301" s="28" t="n"/>
      <c r="D301" s="15" t="n"/>
      <c r="E301" s="13" t="n"/>
      <c r="F301" s="13" t="n"/>
      <c r="G301" s="15" t="n"/>
      <c r="H301" s="28" t="n"/>
      <c r="I301" s="15" t="n"/>
    </row>
  </sheetData>
  <autoFilter ref="A1:I301"/>
  <conditionalFormatting sqref="A2:A301">
    <cfRule type="expression" priority="1" dxfId="0">
      <formula>AND(A2&lt;&gt;"",COUNTIF($A$2:$A$301,A2)&gt;1)</formula>
    </cfRule>
  </conditionalFormatting>
  <conditionalFormatting sqref="H2:H301">
    <cfRule type="expression" priority="2" dxfId="2">
      <formula>AND($H2&lt;&gt;"",$H2&lt;'Catálogos y parámetros'!$B$2,OR($E2="Reportada",$E2="En revisión",$E2="Autorizada"))</formula>
    </cfRule>
  </conditionalFormatting>
  <dataValidations count="6">
    <dataValidation sqref="A2:A301" showDropDown="0" showInputMessage="1" showErrorMessage="1" allowBlank="0" errorTitle="ID inválido o duplicado" error="Capture un ID de movimiento único en formato de texto." promptTitle="Captura" prompt="Use una clave única, por ejemplo MOV-FIC-013." type="custom" errorStyle="stop">
      <formula1>OR(A2="",AND(ISTEXT(A2),COUNTIF($A$2:$A$301,A2)=1))</formula1>
    </dataValidation>
    <dataValidation sqref="B2:B301" showDropDown="0" showInputMessage="1" showErrorMessage="1" allowBlank="0" errorTitle="Garantía no registrada" error="Seleccione un ID de la hoja Garantías." promptTitle="Captura" prompt="Vincule el movimiento con una garantía registrada." type="list" errorStyle="stop">
      <formula1>=INDIRECT("Garantías!$A$2:$A$201")</formula1>
    </dataValidation>
    <dataValidation sqref="C2:C301 H2:H301" showDropDown="0" showInputMessage="1" showErrorMessage="1" allowBlank="0" errorTitle="Fecha fuera del intervalo" error="La fecha debe estar entre 01/01/2020 y la fecha de corte más 730 días." promptTitle="Captura" prompt="Capture la fecha con formato dd/mm/aaaa." type="date" errorStyle="stop" operator="between">
      <formula1>DATE(2020,1,1)</formula1>
      <formula2>INDIRECT("'Catálogos y parámetros'!$B$2")+730</formula2>
    </dataValidation>
    <dataValidation sqref="D2:D301" showDropDown="0" showInputMessage="1" showErrorMessage="1" allowBlank="0" errorTitle="Movimiento no permitido" error="Seleccione un tipo de movimiento del catálogo." promptTitle="Captura" prompt="Seleccione el movimiento realizado." type="list" errorStyle="stop">
      <formula1>=INDIRECT("'Catálogos y parámetros'!$F$2:$F$9")</formula1>
    </dataValidation>
    <dataValidation sqref="E2:E301" showDropDown="0" showInputMessage="1" showErrorMessage="1" allowBlank="0" errorTitle="Estatus no permitido" error="Seleccione un estatus del catálogo." promptTitle="Captura" prompt="Seleccione el estatus resultante." type="list" errorStyle="stop">
      <formula1>=INDIRECT("'Catálogos y parámetros'!$E$2:$E$8")</formula1>
    </dataValidation>
    <dataValidation sqref="F2:F301" showDropDown="0" showInputMessage="1" showErrorMessage="1" allowBlank="0" errorTitle="Responsable no permitido" error="Seleccione un código de puesto del catálogo." promptTitle="Captura" prompt="No capture nombres de personas." type="list" errorStyle="stop">
      <formula1>=INDIRECT("'Catálogos y parámetros'!$G$2:$G$7")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3" customWidth="1" min="3" max="3"/>
    <col width="27" customWidth="1" min="4" max="4"/>
    <col width="21" customWidth="1" min="5" max="5"/>
    <col width="27" customWidth="1" min="6" max="6"/>
    <col width="20" customWidth="1" min="7" max="7"/>
  </cols>
  <sheetData>
    <row r="1" ht="34" customHeight="1">
      <c r="A1" s="12" t="inlineStr">
        <is>
          <t>Parámetro interno</t>
        </is>
      </c>
      <c r="B1" s="12" t="inlineStr">
        <is>
          <t>Valor editable</t>
        </is>
      </c>
      <c r="D1" s="2" t="inlineStr">
        <is>
          <t>Tipos de trabajo</t>
        </is>
      </c>
      <c r="E1" s="2" t="inlineStr">
        <is>
          <t>Estatus</t>
        </is>
      </c>
      <c r="F1" s="2" t="inlineStr">
        <is>
          <t>Tipos de movimiento</t>
        </is>
      </c>
      <c r="G1" s="2" t="inlineStr">
        <is>
          <t>Responsables</t>
        </is>
      </c>
    </row>
    <row r="2">
      <c r="A2" s="20" t="inlineStr">
        <is>
          <t>Fecha de corte</t>
        </is>
      </c>
      <c r="B2" s="31" t="n">
        <v>46274</v>
      </c>
      <c r="C2" s="20" t="n"/>
      <c r="D2" s="20" t="inlineStr">
        <is>
          <t>Bomba de agua</t>
        </is>
      </c>
      <c r="E2" s="20" t="inlineStr">
        <is>
          <t>Sin reporte</t>
        </is>
      </c>
      <c r="F2" s="20" t="inlineStr">
        <is>
          <t>Llamada</t>
        </is>
      </c>
      <c r="G2" s="20" t="inlineStr">
        <is>
          <t>REC-01</t>
        </is>
      </c>
    </row>
    <row r="3">
      <c r="A3" s="23" t="inlineStr">
        <is>
          <t>Días para alerta de vencimiento</t>
        </is>
      </c>
      <c r="B3" s="25" t="n">
        <v>15</v>
      </c>
      <c r="C3" s="23" t="n"/>
      <c r="D3" s="23" t="inlineStr">
        <is>
          <t>Alternador</t>
        </is>
      </c>
      <c r="E3" s="23" t="inlineStr">
        <is>
          <t>Reportada</t>
        </is>
      </c>
      <c r="F3" s="23" t="inlineStr">
        <is>
          <t>Mensaje</t>
        </is>
      </c>
      <c r="G3" s="23" t="inlineStr">
        <is>
          <t>REC-02</t>
        </is>
      </c>
    </row>
    <row r="4">
      <c r="A4" s="20" t="inlineStr">
        <is>
          <t>Máximo de días sin movimiento</t>
        </is>
      </c>
      <c r="B4" s="25" t="n">
        <v>3</v>
      </c>
      <c r="C4" s="20" t="n"/>
      <c r="D4" s="20" t="inlineStr">
        <is>
          <t>Clutch</t>
        </is>
      </c>
      <c r="E4" s="20" t="inlineStr">
        <is>
          <t>En revisión</t>
        </is>
      </c>
      <c r="F4" s="20" t="inlineStr">
        <is>
          <t>Recepción de unidad</t>
        </is>
      </c>
      <c r="G4" s="20" t="inlineStr">
        <is>
          <t>POS-01</t>
        </is>
      </c>
    </row>
    <row r="5">
      <c r="A5" s="23" t="n"/>
      <c r="B5" s="23" t="n"/>
      <c r="C5" s="23" t="n"/>
      <c r="D5" s="23" t="inlineStr">
        <is>
          <t>Balatas</t>
        </is>
      </c>
      <c r="E5" s="23" t="inlineStr">
        <is>
          <t>Autorizada</t>
        </is>
      </c>
      <c r="F5" s="23" t="inlineStr">
        <is>
          <t>Revisión inicial</t>
        </is>
      </c>
      <c r="G5" s="23" t="inlineStr">
        <is>
          <t>POS-02</t>
        </is>
      </c>
    </row>
    <row r="6">
      <c r="A6" s="20" t="n"/>
      <c r="B6" s="20" t="n"/>
      <c r="C6" s="20" t="n"/>
      <c r="D6" s="20" t="inlineStr">
        <is>
          <t>Suspensión</t>
        </is>
      </c>
      <c r="E6" s="20" t="inlineStr">
        <is>
          <t>No procedente</t>
        </is>
      </c>
      <c r="F6" s="20" t="inlineStr">
        <is>
          <t>Solicitud de evidencia</t>
        </is>
      </c>
      <c r="G6" s="20" t="inlineStr">
        <is>
          <t>JEF-TALLER</t>
        </is>
      </c>
    </row>
    <row r="7">
      <c r="A7" s="23" t="n"/>
      <c r="B7" s="23" t="n"/>
      <c r="C7" s="23" t="n"/>
      <c r="D7" s="23" t="inlineStr">
        <is>
          <t>Aire acondicionado</t>
        </is>
      </c>
      <c r="E7" s="23" t="inlineStr">
        <is>
          <t>Atendida</t>
        </is>
      </c>
      <c r="F7" s="23" t="inlineStr">
        <is>
          <t>Acuerdo con cliente</t>
        </is>
      </c>
      <c r="G7" s="23" t="inlineStr">
        <is>
          <t>ADM-GAR</t>
        </is>
      </c>
    </row>
    <row r="8">
      <c r="A8" s="20" t="n"/>
      <c r="B8" s="20" t="n"/>
      <c r="C8" s="20" t="n"/>
      <c r="D8" s="20" t="inlineStr">
        <is>
          <t>Marcha</t>
        </is>
      </c>
      <c r="E8" s="20" t="inlineStr">
        <is>
          <t>Cerrada</t>
        </is>
      </c>
      <c r="F8" s="20" t="inlineStr">
        <is>
          <t>Prueba posterior</t>
        </is>
      </c>
      <c r="G8" s="20" t="n"/>
    </row>
    <row r="9">
      <c r="A9" s="23" t="n"/>
      <c r="B9" s="23" t="n"/>
      <c r="C9" s="23" t="n"/>
      <c r="D9" s="23" t="inlineStr">
        <is>
          <t>Empaque</t>
        </is>
      </c>
      <c r="E9" s="23" t="n"/>
      <c r="F9" s="23" t="inlineStr">
        <is>
          <t>Cierre administrativo</t>
        </is>
      </c>
      <c r="G9" s="23" t="n"/>
    </row>
    <row r="10">
      <c r="A10" s="20" t="n"/>
      <c r="B10" s="20" t="n"/>
      <c r="C10" s="20" t="n"/>
      <c r="D10" s="20" t="inlineStr">
        <is>
          <t>Dirección</t>
        </is>
      </c>
      <c r="E10" s="20" t="n"/>
      <c r="F10" s="20" t="n"/>
      <c r="G10" s="20" t="n"/>
    </row>
    <row r="11">
      <c r="A11" s="23" t="n"/>
      <c r="B11" s="23" t="n"/>
      <c r="C11" s="23" t="n"/>
      <c r="D11" s="23" t="inlineStr">
        <is>
          <t>Sistema de enfriamiento</t>
        </is>
      </c>
      <c r="E11" s="23" t="n"/>
      <c r="F11" s="23" t="n"/>
      <c r="G11" s="23" t="n"/>
    </row>
    <row r="12"/>
    <row r="13" ht="34" customHeight="1">
      <c r="A13" s="26" t="inlineStr">
        <is>
          <t>Los parámetros son supuestos internos modificables y no determinan por sí mismos la procedencia de una garantía.</t>
        </is>
      </c>
    </row>
  </sheetData>
  <autoFilter ref="A1:G11"/>
  <dataValidations count="3">
    <dataValidation sqref="B2" showDropDown="0" showInputMessage="1" showErrorMessage="1" allowBlank="0" errorTitle="Fecha de corte no válida" error="Capture una fecha de corte entre 01/01/2020 y 31/12/2035." promptTitle="Captura" prompt="Fecha base para los cálculos internos." type="date" errorStyle="stop" operator="between">
      <formula1>DATE(2020,1,1)</formula1>
      <formula2>DATE(2035,12,31)</formula2>
    </dataValidation>
    <dataValidation sqref="B3" showDropDown="0" showInputMessage="1" showErrorMessage="1" allowBlank="0" errorTitle="Umbral no válido" error="Capture un entero de 1 a 365 días." promptTitle="Captura" prompt="Días previos para marcar una garantía por vencer." type="whole" errorStyle="stop" operator="between">
      <formula1>1</formula1>
      <formula2>365</formula2>
    </dataValidation>
    <dataValidation sqref="B4" showDropDown="0" showInputMessage="1" showErrorMessage="1" allowBlank="0" errorTitle="Umbral no válido" error="Capture un entero de 1 a 90 días." promptTitle="Captura" prompt="Máximo interno de días sin movimiento." type="whole" errorStyle="stop" operator="between">
      <formula1>1</formula1>
      <formula2>90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Mecánico Ficticio de Ejemplo</dc:creator>
  <dc:title xmlns:dc="http://purl.org/dc/elements/1.1/">Control de garantías de reparación en Excel</dc:title>
  <dc:description xmlns:dc="http://purl.org/dc/elements/1.1/">Libro ficticio para seguimiento interno de garantías de reparación.</dc:description>
  <dc:subject xmlns:dc="http://purl.org/dc/elements/1.1/">Control interno posterior a reparaciones terminadas</dc:subject>
  <dcterms:created xmlns:dcterms="http://purl.org/dc/terms/" xmlns:xsi="http://www.w3.org/2001/XMLSchema-instance" xsi:type="dcterms:W3CDTF">2026-09-09T22:28:52Z</dcterms:created>
  <dcterms:modified xmlns:dcterms="http://purl.org/dc/terms/" xmlns:xsi="http://www.w3.org/2001/XMLSchema-instance" xsi:type="dcterms:W3CDTF">2026-09-09T22:28:54+00:00Z</dcterms:modified>
</cp:coreProperties>
</file>