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 de entreg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'Control de entregas'!$A$4:$N$204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447"/>
      <sz val="10"/>
    </font>
    <font>
      <name val="Calibri"/>
      <b val="1"/>
      <color rgb="00243447"/>
      <sz val="10"/>
    </font>
    <font>
      <name val="Calibri"/>
      <b val="1"/>
      <color rgb="00FFFFFF"/>
      <sz val="13"/>
    </font>
    <font>
      <name val="Calibri"/>
      <color rgb="00243447"/>
      <sz val="9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0E7C86"/>
      </patternFill>
    </fill>
    <fill>
      <patternFill patternType="solid">
        <fgColor rgb="00BD3A24"/>
      </patternFill>
    </fill>
    <fill>
      <patternFill patternType="solid">
        <fgColor rgb="00F4B183"/>
      </patternFill>
    </fill>
    <fill>
      <patternFill patternType="solid">
        <fgColor rgb="00FFF0AE"/>
      </patternFill>
    </fill>
    <fill>
      <patternFill patternType="solid">
        <fgColor rgb="00A6A6A6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4" fillId="8" borderId="1" applyAlignment="1" pivotButton="0" quotePrefix="0" xfId="0">
      <alignment horizontal="center" vertical="center"/>
    </xf>
    <xf numFmtId="165" fontId="5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0" fillId="0" borderId="0" pivotButton="0" quotePrefix="0" xfId="0"/>
    <xf numFmtId="0" fontId="3" fillId="9" borderId="1" applyAlignment="1" applyProtection="1" pivotButton="0" quotePrefix="0" xfId="0">
      <alignment horizontal="center" vertical="center"/>
      <protection locked="0" hidden="0"/>
    </xf>
    <xf numFmtId="0" fontId="3" fillId="9" borderId="1" applyAlignment="1" applyProtection="1" pivotButton="0" quotePrefix="0" xfId="0">
      <alignment horizontal="left" vertical="center"/>
      <protection locked="0" hidden="0"/>
    </xf>
    <xf numFmtId="164" fontId="3" fillId="9" borderId="1" applyAlignment="1" applyProtection="1" pivotButton="0" quotePrefix="0" xfId="0">
      <alignment horizontal="center" vertical="center"/>
      <protection locked="0" hidden="0"/>
    </xf>
    <xf numFmtId="9" fontId="3" fillId="9" borderId="1" applyAlignment="1" applyProtection="1" pivotButton="0" quotePrefix="0" xfId="0">
      <alignment horizontal="center" vertical="center"/>
      <protection locked="0" hidden="0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9" borderId="1" applyAlignment="1" applyProtection="1" pivotButton="0" quotePrefix="0" xfId="0">
      <alignment horizontal="left" vertical="center" wrapText="1"/>
      <protection locked="0" hidden="0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1" fontId="3" fillId="9" borderId="1" applyAlignment="1" applyProtection="1" pivotButton="0" quotePrefix="0" xfId="0">
      <alignment horizontal="center" vertical="center"/>
      <protection locked="0" hidden="0"/>
    </xf>
    <xf numFmtId="0" fontId="4" fillId="8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243447"/>
        <sz val="10"/>
      </font>
      <fill>
        <patternFill patternType="solid">
          <fgColor rgb="00F4B183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243447"/>
        <sz val="10"/>
      </font>
      <fill>
        <patternFill patternType="solid">
          <fgColor rgb="00A6A6A6"/>
        </patternFill>
      </fill>
    </dxf>
    <dxf>
      <font>
        <name val="Calibri"/>
        <b val="1"/>
        <color rgb="00243447"/>
        <sz val="10"/>
      </font>
      <fill>
        <patternFill patternType="solid">
          <fgColor rgb="009DC3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D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55" customWidth="1" min="3" max="3"/>
    <col width="18" customWidth="1" min="4" max="4"/>
  </cols>
  <sheetData>
    <row r="1" ht="28" customHeight="1">
      <c r="A1" s="1" t="inlineStr">
        <is>
          <t>RESUMEN DE FECHAS PROMETIDAS DE ENTREGA</t>
        </is>
      </c>
    </row>
    <row r="2">
      <c r="A2" s="2" t="inlineStr">
        <is>
          <t>Fecha de corte</t>
        </is>
      </c>
      <c r="B2" s="3">
        <f>'Parámetros'!$B$2</f>
        <v/>
      </c>
      <c r="C2" s="2" t="inlineStr">
        <is>
          <t>Los indicadores consideran hasta 200 registros.</t>
        </is>
      </c>
      <c r="D2" s="2" t="inlineStr">
        <is>
          <t>Captura manual</t>
        </is>
      </c>
    </row>
    <row r="3" ht="29" customHeight="1">
      <c r="A3" s="4" t="inlineStr">
        <is>
          <t>Registros abiertos</t>
        </is>
      </c>
      <c r="B3" s="5">
        <f>COUNTIFS('Control de entregas'!A5:A204,"&lt;&gt;",'Control de entregas'!I5:I204,"",'Control de entregas'!F5:F204,"&lt;&gt;Cancelado")</f>
        <v/>
      </c>
      <c r="C3" s="6" t="inlineStr">
        <is>
          <t>Con folio, sin entrega real y no cancelados.</t>
        </is>
      </c>
      <c r="D3" s="6" t="inlineStr"/>
    </row>
    <row r="4" ht="29" customHeight="1">
      <c r="A4" s="7" t="inlineStr">
        <is>
          <t>Vencidos</t>
        </is>
      </c>
      <c r="B4" s="8">
        <f>COUNTIF('Control de entregas'!K5:K204,"Vencido")</f>
        <v/>
      </c>
      <c r="C4" s="9" t="inlineStr">
        <is>
          <t>Compromisos vigentes anteriores a la fecha de corte.</t>
        </is>
      </c>
      <c r="D4" s="9" t="inlineStr"/>
    </row>
    <row r="5" ht="29" customHeight="1">
      <c r="A5" s="4" t="inlineStr">
        <is>
          <t>Vencen hoy o próximos</t>
        </is>
      </c>
      <c r="B5" s="10">
        <f>COUNTIF('Control de entregas'!K5:K204,"Vence hoy")+COUNTIF('Control de entregas'!K5:K204,"Próximo")</f>
        <v/>
      </c>
      <c r="C5" s="6" t="inlineStr">
        <is>
          <t>Compromisos para hoy o dentro del límite próximo.</t>
        </is>
      </c>
      <c r="D5" s="6" t="inlineStr"/>
    </row>
    <row r="6" ht="29" customHeight="1">
      <c r="A6" s="7" t="inlineStr">
        <is>
          <t>Entregas registradas</t>
        </is>
      </c>
      <c r="B6" s="5">
        <f>COUNTIFS('Control de entregas'!A5:A204,"&lt;&gt;",'Control de entregas'!I5:I204,"&lt;&gt;")</f>
        <v/>
      </c>
      <c r="C6" s="9" t="inlineStr">
        <is>
          <t>Registros con fecha real de entrega capturada.</t>
        </is>
      </c>
      <c r="D6" s="9" t="inlineStr"/>
    </row>
    <row r="7" ht="29" customHeight="1">
      <c r="A7" s="4" t="inlineStr">
        <is>
          <t>Entregadas a tiempo</t>
        </is>
      </c>
      <c r="B7" s="5">
        <f>COUNTIF('Control de entregas'!K5:K204,"Entregado a tiempo")</f>
        <v/>
      </c>
      <c r="C7" s="6" t="inlineStr">
        <is>
          <t>Entregas realizadas en la fecha vigente o antes.</t>
        </is>
      </c>
      <c r="D7" s="6" t="inlineStr"/>
    </row>
    <row r="8" ht="29" customHeight="1">
      <c r="A8" s="7" t="inlineStr">
        <is>
          <t>Puntualidad</t>
        </is>
      </c>
      <c r="B8" s="11">
        <f>IFERROR(B7/B6,"")</f>
        <v/>
      </c>
      <c r="C8" s="9" t="inlineStr">
        <is>
          <t>Entregadas a tiempo entre entregas registradas.</t>
        </is>
      </c>
      <c r="D8" s="9" t="inlineStr"/>
    </row>
    <row r="9"/>
    <row r="10">
      <c r="A10" s="12" t="inlineStr">
        <is>
          <t>Criterio de lectura</t>
        </is>
      </c>
      <c r="B10" s="12" t="n"/>
      <c r="C10" s="12" t="n"/>
      <c r="D10" s="12" t="n"/>
    </row>
    <row r="11" ht="25" customHeight="1">
      <c r="A11" s="13" t="inlineStr">
        <is>
          <t>Revise primero los registros vencidos y las alertas rojas.</t>
        </is>
      </c>
      <c r="B11" s="13" t="n"/>
      <c r="C11" s="13" t="n"/>
      <c r="D11" s="13" t="n"/>
    </row>
    <row r="12" ht="25" customHeight="1">
      <c r="A12" s="14" t="inlineStr">
        <is>
          <t>Las alertas dependen de la fecha de corte, el avance y la última actualización capturados.</t>
        </is>
      </c>
      <c r="B12" s="14" t="n"/>
      <c r="C12" s="14" t="n"/>
      <c r="D12" s="14" t="n"/>
    </row>
    <row r="13" ht="25" customHeight="1">
      <c r="A13" s="13" t="inlineStr">
        <is>
          <t>El avance es una estimación administrativa; no constituye diagnóstico ni certificación del trabajo.</t>
        </is>
      </c>
      <c r="B13" s="13" t="n"/>
      <c r="C13" s="13" t="n"/>
      <c r="D13" s="13" t="n"/>
    </row>
    <row r="14" ht="25" customHeight="1">
      <c r="A14" s="14" t="inlineStr">
        <is>
          <t>El libro no promete cumplimiento y requiere actualizaciones manuales.</t>
        </is>
      </c>
      <c r="B14" s="14" t="n"/>
      <c r="C14" s="14" t="n"/>
      <c r="D14" s="14" t="n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P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7" customWidth="1" min="3" max="3"/>
    <col width="20" customWidth="1" min="4" max="4"/>
    <col width="20" customWidth="1" min="5" max="5"/>
    <col width="28" customWidth="1" min="6" max="6"/>
    <col width="12" customWidth="1" min="7" max="7"/>
    <col width="19" customWidth="1" min="8" max="8"/>
    <col width="19" customWidth="1" min="9" max="9"/>
    <col width="17" customWidth="1" min="10" max="10"/>
    <col width="27" customWidth="1" min="11" max="11"/>
    <col width="19" customWidth="1" min="12" max="12"/>
    <col width="13" customWidth="1" min="13" max="13"/>
    <col width="4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CONTROL DE FECHAS PROMETIDAS DE ENTREGA</t>
        </is>
      </c>
    </row>
    <row r="2" ht="24" customHeight="1">
      <c r="A2" s="4" t="inlineStr">
        <is>
          <t>Fecha de corte</t>
        </is>
      </c>
      <c r="B2" s="15">
        <f>'Parámetros'!$B$2</f>
        <v/>
      </c>
      <c r="C2" s="13" t="n"/>
      <c r="D2" s="13" t="inlineStr">
        <is>
          <t>Los registros de ejemplo son totalmente ficticios.</t>
        </is>
      </c>
      <c r="E2" s="13" t="n"/>
      <c r="F2" s="13" t="n"/>
      <c r="G2" s="13" t="n"/>
      <c r="H2" s="13" t="n"/>
      <c r="I2" s="13" t="n"/>
      <c r="J2" s="13" t="inlineStr">
        <is>
          <t>Capacidad preparada:</t>
        </is>
      </c>
      <c r="K2" s="4" t="n">
        <v>200</v>
      </c>
      <c r="L2" s="13" t="inlineStr">
        <is>
          <t>registros</t>
        </is>
      </c>
      <c r="M2" s="13" t="n"/>
      <c r="N2" s="13" t="n"/>
      <c r="O2">
        <f>IFERROR('Parámetros'!D2,"")</f>
        <v/>
      </c>
      <c r="P2" s="16">
        <f>IFERROR('Parámetros'!B2,"")</f>
        <v/>
      </c>
    </row>
    <row r="3" ht="36" customHeight="1">
      <c r="A3" s="14" t="inlineStr">
        <is>
          <t>Capture solo las celdas amarillas.</t>
        </is>
      </c>
      <c r="B3" s="14" t="n"/>
      <c r="C3" s="14" t="n"/>
      <c r="D3" s="14" t="inlineStr">
        <is>
          <t>D conserva el primer compromiso; registre las reprogramaciones solamente en E.</t>
        </is>
      </c>
      <c r="E3" s="14" t="n"/>
      <c r="F3" s="14" t="n"/>
      <c r="G3" s="14" t="n"/>
      <c r="H3" s="14" t="n"/>
      <c r="I3" s="14" t="n"/>
      <c r="J3" s="14" t="inlineStr">
        <is>
          <t>J:M son cálculos.</t>
        </is>
      </c>
      <c r="K3" s="14" t="n"/>
      <c r="L3" s="14" t="n"/>
      <c r="M3" s="14" t="n"/>
      <c r="N3" s="14" t="inlineStr">
        <is>
          <t>No capture nombres, teléfonos, placas, domicilios ni otros datos personales.</t>
        </is>
      </c>
      <c r="O3">
        <f>IFERROR('Parámetros'!D3,"")</f>
        <v/>
      </c>
      <c r="P3">
        <f>IFERROR('Parámetros'!B3,"")</f>
        <v/>
      </c>
    </row>
    <row r="4" ht="40" customHeight="1">
      <c r="A4" s="2" t="inlineStr">
        <is>
          <t>Folio interno</t>
        </is>
      </c>
      <c r="B4" s="2" t="inlineStr">
        <is>
          <t>Unidad ficticia</t>
        </is>
      </c>
      <c r="C4" s="2" t="inlineStr">
        <is>
          <t>Fecha de recepción</t>
        </is>
      </c>
      <c r="D4" s="2" t="inlineStr">
        <is>
          <t>Fecha prometida original</t>
        </is>
      </c>
      <c r="E4" s="2" t="inlineStr">
        <is>
          <t>Fecha prometida vigente</t>
        </is>
      </c>
      <c r="F4" s="2" t="inlineStr">
        <is>
          <t>Etapa</t>
        </is>
      </c>
      <c r="G4" s="2" t="inlineStr">
        <is>
          <t>Avance</t>
        </is>
      </c>
      <c r="H4" s="2" t="inlineStr">
        <is>
          <t>Última actualización</t>
        </is>
      </c>
      <c r="I4" s="2" t="inlineStr">
        <is>
          <t>Fecha real de entrega</t>
        </is>
      </c>
      <c r="J4" s="2" t="inlineStr">
        <is>
          <t>Variación en días</t>
        </is>
      </c>
      <c r="K4" s="2" t="inlineStr">
        <is>
          <t>Estado del compromiso</t>
        </is>
      </c>
      <c r="L4" s="2" t="inlineStr">
        <is>
          <t>Días sin actualización</t>
        </is>
      </c>
      <c r="M4" s="2" t="inlineStr">
        <is>
          <t>Semáforo</t>
        </is>
      </c>
      <c r="N4" s="2" t="inlineStr">
        <is>
          <t>Observaciones administrativas</t>
        </is>
      </c>
      <c r="O4">
        <f>IFERROR('Parámetros'!D4,"")</f>
        <v/>
      </c>
      <c r="P4">
        <f>IFERROR('Parámetros'!B4,"")</f>
        <v/>
      </c>
    </row>
    <row r="5" ht="31" customHeight="1">
      <c r="A5" s="17" t="inlineStr">
        <is>
          <t>FT-0001</t>
        </is>
      </c>
      <c r="B5" s="18" t="inlineStr">
        <is>
          <t>Unidad ficticia Alfa 01</t>
        </is>
      </c>
      <c r="C5" s="19" t="n">
        <v>46266</v>
      </c>
      <c r="D5" s="19" t="n">
        <v>46273</v>
      </c>
      <c r="E5" s="19" t="n">
        <v>46273</v>
      </c>
      <c r="F5" s="17" t="inlineStr">
        <is>
          <t>En proceso</t>
        </is>
      </c>
      <c r="G5" s="20" t="n">
        <v>0.7</v>
      </c>
      <c r="H5" s="19" t="n">
        <v>46273</v>
      </c>
      <c r="I5" s="19" t="n"/>
      <c r="J5" s="21">
        <f>IF($A5="","",IF(OR($I5="",$E5=""),"",$I5-$E5))</f>
        <v/>
      </c>
      <c r="K5" s="6">
        <f>IF($A5="","",IF($F5="Cancelado","Cancelado",IF($E5="","Sin fecha prometida",IF($I5&lt;&gt;"",IF($I5&lt;=$E5,"Entregado a tiempo","Entregado con retraso"),IF($F5="Entregado","Entregado sin fecha real",IF($E5&lt;'Parámetros'!$B$2,"Vencido",IF($E5='Parámetros'!$B$2,"Vence hoy",IF($E5&lt;='Parámetros'!$B$2+'Parámetros'!$B$3,"Próximo","En plazo"))))))))</f>
        <v/>
      </c>
      <c r="L5" s="21">
        <f>IF($A5="","",IF($H5="","",MAX(0,'Parámetros'!$B$2-$H5)))</f>
        <v/>
      </c>
      <c r="M5" s="22">
        <f>IF($A5="","",IF($F5="Cancelado","Gris",IF(OR($K5="Sin fecha prometida",$K5="Entregado sin fecha real",$K5="Vencido",$K5="Entregado con retraso"),"Rojo",IF($K5="Entregado a tiempo","Verde",IF($H5="","Rojo",IF(OR($L5&gt;'Parámetros'!$B$4,AND(OR($K5="Vence hoy",$K5="Próximo"),$G5&lt;'Parámetros'!$B$5)),"Ámbar","Verde"))))))</f>
        <v/>
      </c>
      <c r="N5" s="23" t="inlineStr">
        <is>
          <t>Ejemplo ficticio: actualizar compromiso y avance declarado.</t>
        </is>
      </c>
      <c r="O5">
        <f>IFERROR('Parámetros'!D5,"")</f>
        <v/>
      </c>
      <c r="P5">
        <f>IFERROR('Parámetros'!B5,"")</f>
        <v/>
      </c>
    </row>
    <row r="6" ht="31" customHeight="1">
      <c r="A6" s="17" t="inlineStr">
        <is>
          <t>FT-0002</t>
        </is>
      </c>
      <c r="B6" s="18" t="inlineStr">
        <is>
          <t>Unidad ficticia Beta 02</t>
        </is>
      </c>
      <c r="C6" s="19" t="n">
        <v>46268</v>
      </c>
      <c r="D6" s="19" t="n">
        <v>46275</v>
      </c>
      <c r="E6" s="19" t="n">
        <v>46275</v>
      </c>
      <c r="F6" s="17" t="inlineStr">
        <is>
          <t>Control final</t>
        </is>
      </c>
      <c r="G6" s="20" t="n">
        <v>0.9</v>
      </c>
      <c r="H6" s="19" t="n">
        <v>46274</v>
      </c>
      <c r="I6" s="19" t="n"/>
      <c r="J6" s="24">
        <f>IF($A6="","",IF(OR($I6="",$E6=""),"",$I6-$E6))</f>
        <v/>
      </c>
      <c r="K6" s="9">
        <f>IF($A6="","",IF($F6="Cancelado","Cancelado",IF($E6="","Sin fecha prometida",IF($I6&lt;&gt;"",IF($I6&lt;=$E6,"Entregado a tiempo","Entregado con retraso"),IF($F6="Entregado","Entregado sin fecha real",IF($E6&lt;'Parámetros'!$B$2,"Vencido",IF($E6='Parámetros'!$B$2,"Vence hoy",IF($E6&lt;='Parámetros'!$B$2+'Parámetros'!$B$3,"Próximo","En plazo"))))))))</f>
        <v/>
      </c>
      <c r="L6" s="24">
        <f>IF($A6="","",IF($H6="","",MAX(0,'Parámetros'!$B$2-$H6)))</f>
        <v/>
      </c>
      <c r="M6" s="25">
        <f>IF($A6="","",IF($F6="Cancelado","Gris",IF(OR($K6="Sin fecha prometida",$K6="Entregado sin fecha real",$K6="Vencido",$K6="Entregado con retraso"),"Rojo",IF($K6="Entregado a tiempo","Verde",IF($H6="","Rojo",IF(OR($L6&gt;'Parámetros'!$B$4,AND(OR($K6="Vence hoy",$K6="Próximo"),$G6&lt;'Parámetros'!$B$5)),"Ámbar","Verde"))))))</f>
        <v/>
      </c>
      <c r="N6" s="23" t="inlineStr">
        <is>
          <t>Ejemplo ficticio: confirmar cierre administrativo.</t>
        </is>
      </c>
      <c r="O6">
        <f>IFERROR('Parámetros'!D6,"")</f>
        <v/>
      </c>
      <c r="P6">
        <f>IFERROR('Parámetros'!B6,"")</f>
        <v/>
      </c>
    </row>
    <row r="7" ht="31" customHeight="1">
      <c r="A7" s="17" t="inlineStr">
        <is>
          <t>FT-0003</t>
        </is>
      </c>
      <c r="B7" s="18" t="inlineStr">
        <is>
          <t>Unidad ficticia Gamma 03</t>
        </is>
      </c>
      <c r="C7" s="19" t="n">
        <v>46270</v>
      </c>
      <c r="D7" s="19" t="n">
        <v>46276</v>
      </c>
      <c r="E7" s="19" t="n">
        <v>46277</v>
      </c>
      <c r="F7" s="17" t="inlineStr">
        <is>
          <t>En proceso</t>
        </is>
      </c>
      <c r="G7" s="20" t="n">
        <v>0.45</v>
      </c>
      <c r="H7" s="19" t="n">
        <v>46273</v>
      </c>
      <c r="I7" s="19" t="n"/>
      <c r="J7" s="21">
        <f>IF($A7="","",IF(OR($I7="",$E7=""),"",$I7-$E7))</f>
        <v/>
      </c>
      <c r="K7" s="6">
        <f>IF($A7="","",IF($F7="Cancelado","Cancelado",IF($E7="","Sin fecha prometida",IF($I7&lt;&gt;"",IF($I7&lt;=$E7,"Entregado a tiempo","Entregado con retraso"),IF($F7="Entregado","Entregado sin fecha real",IF($E7&lt;'Parámetros'!$B$2,"Vencido",IF($E7='Parámetros'!$B$2,"Vence hoy",IF($E7&lt;='Parámetros'!$B$2+'Parámetros'!$B$3,"Próximo","En plazo"))))))))</f>
        <v/>
      </c>
      <c r="L7" s="21">
        <f>IF($A7="","",IF($H7="","",MAX(0,'Parámetros'!$B$2-$H7)))</f>
        <v/>
      </c>
      <c r="M7" s="22">
        <f>IF($A7="","",IF($F7="Cancelado","Gris",IF(OR($K7="Sin fecha prometida",$K7="Entregado sin fecha real",$K7="Vencido",$K7="Entregado con retraso"),"Rojo",IF($K7="Entregado a tiempo","Verde",IF($H7="","Rojo",IF(OR($L7&gt;'Parámetros'!$B$4,AND(OR($K7="Vence hoy",$K7="Próximo"),$G7&lt;'Parámetros'!$B$5)),"Ámbar","Verde"))))))</f>
        <v/>
      </c>
      <c r="N7" s="23" t="inlineStr">
        <is>
          <t>Ejemplo ficticio: promesa vigente reprogramada.</t>
        </is>
      </c>
      <c r="O7">
        <f>IFERROR('Parámetros'!D7,"")</f>
        <v/>
      </c>
      <c r="P7">
        <f>IFERROR('Parámetros'!B7,"")</f>
        <v/>
      </c>
    </row>
    <row r="8" ht="31" customHeight="1">
      <c r="A8" s="17" t="inlineStr">
        <is>
          <t>FT-0004</t>
        </is>
      </c>
      <c r="B8" s="18" t="inlineStr">
        <is>
          <t>Unidad ficticia Delta 04</t>
        </is>
      </c>
      <c r="C8" s="19" t="n">
        <v>46254</v>
      </c>
      <c r="D8" s="19" t="n">
        <v>46270</v>
      </c>
      <c r="E8" s="19" t="n">
        <v>46270</v>
      </c>
      <c r="F8" s="17" t="inlineStr">
        <is>
          <t>Entregado</t>
        </is>
      </c>
      <c r="G8" s="20" t="n">
        <v>1</v>
      </c>
      <c r="H8" s="19" t="n">
        <v>46269</v>
      </c>
      <c r="I8" s="19" t="n">
        <v>46269</v>
      </c>
      <c r="J8" s="24">
        <f>IF($A8="","",IF(OR($I8="",$E8=""),"",$I8-$E8))</f>
        <v/>
      </c>
      <c r="K8" s="9">
        <f>IF($A8="","",IF($F8="Cancelado","Cancelado",IF($E8="","Sin fecha prometida",IF($I8&lt;&gt;"",IF($I8&lt;=$E8,"Entregado a tiempo","Entregado con retraso"),IF($F8="Entregado","Entregado sin fecha real",IF($E8&lt;'Parámetros'!$B$2,"Vencido",IF($E8='Parámetros'!$B$2,"Vence hoy",IF($E8&lt;='Parámetros'!$B$2+'Parámetros'!$B$3,"Próximo","En plazo"))))))))</f>
        <v/>
      </c>
      <c r="L8" s="24">
        <f>IF($A8="","",IF($H8="","",MAX(0,'Parámetros'!$B$2-$H8)))</f>
        <v/>
      </c>
      <c r="M8" s="25">
        <f>IF($A8="","",IF($F8="Cancelado","Gris",IF(OR($K8="Sin fecha prometida",$K8="Entregado sin fecha real",$K8="Vencido",$K8="Entregado con retraso"),"Rojo",IF($K8="Entregado a tiempo","Verde",IF($H8="","Rojo",IF(OR($L8&gt;'Parámetros'!$B$4,AND(OR($K8="Vence hoy",$K8="Próximo"),$G8&lt;'Parámetros'!$B$5)),"Ámbar","Verde"))))))</f>
        <v/>
      </c>
      <c r="N8" s="23" t="inlineStr">
        <is>
          <t>Ejemplo ficticio: entrega registrada antes del compromiso.</t>
        </is>
      </c>
      <c r="O8">
        <f>IFERROR('Parámetros'!D8,"")</f>
        <v/>
      </c>
      <c r="P8">
        <f>IFERROR('Parámetros'!B8,"")</f>
        <v/>
      </c>
    </row>
    <row r="9" ht="31" customHeight="1">
      <c r="A9" s="17" t="inlineStr">
        <is>
          <t>FT-0005</t>
        </is>
      </c>
      <c r="B9" s="18" t="inlineStr">
        <is>
          <t>Unidad ficticia Épsilon 05</t>
        </is>
      </c>
      <c r="C9" s="19" t="n">
        <v>46256</v>
      </c>
      <c r="D9" s="19" t="n">
        <v>46266</v>
      </c>
      <c r="E9" s="19" t="n">
        <v>46266</v>
      </c>
      <c r="F9" s="17" t="inlineStr">
        <is>
          <t>Entregado</t>
        </is>
      </c>
      <c r="G9" s="20" t="n">
        <v>1</v>
      </c>
      <c r="H9" s="19" t="n">
        <v>46268</v>
      </c>
      <c r="I9" s="19" t="n">
        <v>46268</v>
      </c>
      <c r="J9" s="21">
        <f>IF($A9="","",IF(OR($I9="",$E9=""),"",$I9-$E9))</f>
        <v/>
      </c>
      <c r="K9" s="6">
        <f>IF($A9="","",IF($F9="Cancelado","Cancelado",IF($E9="","Sin fecha prometida",IF($I9&lt;&gt;"",IF($I9&lt;=$E9,"Entregado a tiempo","Entregado con retraso"),IF($F9="Entregado","Entregado sin fecha real",IF($E9&lt;'Parámetros'!$B$2,"Vencido",IF($E9='Parámetros'!$B$2,"Vence hoy",IF($E9&lt;='Parámetros'!$B$2+'Parámetros'!$B$3,"Próximo","En plazo"))))))))</f>
        <v/>
      </c>
      <c r="L9" s="21">
        <f>IF($A9="","",IF($H9="","",MAX(0,'Parámetros'!$B$2-$H9)))</f>
        <v/>
      </c>
      <c r="M9" s="22">
        <f>IF($A9="","",IF($F9="Cancelado","Gris",IF(OR($K9="Sin fecha prometida",$K9="Entregado sin fecha real",$K9="Vencido",$K9="Entregado con retraso"),"Rojo",IF($K9="Entregado a tiempo","Verde",IF($H9="","Rojo",IF(OR($L9&gt;'Parámetros'!$B$4,AND(OR($K9="Vence hoy",$K9="Próximo"),$G9&lt;'Parámetros'!$B$5)),"Ámbar","Verde"))))))</f>
        <v/>
      </c>
      <c r="N9" s="23" t="inlineStr">
        <is>
          <t>Ejemplo ficticio: entrega registrada con variación positiva.</t>
        </is>
      </c>
      <c r="O9">
        <f>IFERROR('Parámetros'!D9,"")</f>
        <v/>
      </c>
      <c r="P9">
        <f>IFERROR('Parámetros'!B9,"")</f>
        <v/>
      </c>
    </row>
    <row r="10" ht="31" customHeight="1">
      <c r="A10" s="17" t="inlineStr">
        <is>
          <t>FT-0006</t>
        </is>
      </c>
      <c r="B10" s="18" t="inlineStr">
        <is>
          <t>Unidad ficticia Zeta 06</t>
        </is>
      </c>
      <c r="C10" s="19" t="n">
        <v>46272</v>
      </c>
      <c r="D10" s="19" t="n"/>
      <c r="E10" s="19" t="n"/>
      <c r="F10" s="17" t="inlineStr">
        <is>
          <t>Recepción</t>
        </is>
      </c>
      <c r="G10" s="20" t="n">
        <v>0.1</v>
      </c>
      <c r="H10" s="19" t="n">
        <v>46272</v>
      </c>
      <c r="I10" s="19" t="n"/>
      <c r="J10" s="24">
        <f>IF($A10="","",IF(OR($I10="",$E10=""),"",$I10-$E10))</f>
        <v/>
      </c>
      <c r="K10" s="9">
        <f>IF($A10="","",IF($F10="Cancelado","Cancelado",IF($E10="","Sin fecha prometida",IF($I10&lt;&gt;"",IF($I10&lt;=$E10,"Entregado a tiempo","Entregado con retraso"),IF($F10="Entregado","Entregado sin fecha real",IF($E10&lt;'Parámetros'!$B$2,"Vencido",IF($E10='Parámetros'!$B$2,"Vence hoy",IF($E10&lt;='Parámetros'!$B$2+'Parámetros'!$B$3,"Próximo","En plazo"))))))))</f>
        <v/>
      </c>
      <c r="L10" s="24">
        <f>IF($A10="","",IF($H10="","",MAX(0,'Parámetros'!$B$2-$H10)))</f>
        <v/>
      </c>
      <c r="M10" s="25">
        <f>IF($A10="","",IF($F10="Cancelado","Gris",IF(OR($K10="Sin fecha prometida",$K10="Entregado sin fecha real",$K10="Vencido",$K10="Entregado con retraso"),"Rojo",IF($K10="Entregado a tiempo","Verde",IF($H10="","Rojo",IF(OR($L10&gt;'Parámetros'!$B$4,AND(OR($K10="Vence hoy",$K10="Próximo"),$G10&lt;'Parámetros'!$B$5)),"Ámbar","Verde"))))))</f>
        <v/>
      </c>
      <c r="N10" s="23" t="inlineStr">
        <is>
          <t>Ejemplo ficticio: falta capturar fecha prometida.</t>
        </is>
      </c>
      <c r="O10">
        <f>IFERROR('Parámetros'!D10,"")</f>
        <v/>
      </c>
      <c r="P10">
        <f>IFERROR('Parámetros'!B10,"")</f>
        <v/>
      </c>
    </row>
    <row r="11" ht="31" customHeight="1">
      <c r="A11" s="17" t="inlineStr">
        <is>
          <t>FT-0007</t>
        </is>
      </c>
      <c r="B11" s="18" t="inlineStr">
        <is>
          <t>Unidad ficticia Eta 07</t>
        </is>
      </c>
      <c r="C11" s="19" t="n">
        <v>46271</v>
      </c>
      <c r="D11" s="19" t="n">
        <v>46274</v>
      </c>
      <c r="E11" s="19" t="n">
        <v>46274</v>
      </c>
      <c r="F11" s="17" t="inlineStr">
        <is>
          <t>En proceso</t>
        </is>
      </c>
      <c r="G11" s="20" t="n">
        <v>0.65</v>
      </c>
      <c r="H11" s="19" t="n">
        <v>46274</v>
      </c>
      <c r="I11" s="19" t="n"/>
      <c r="J11" s="21">
        <f>IF($A11="","",IF(OR($I11="",$E11=""),"",$I11-$E11))</f>
        <v/>
      </c>
      <c r="K11" s="6">
        <f>IF($A11="","",IF($F11="Cancelado","Cancelado",IF($E11="","Sin fecha prometida",IF($I11&lt;&gt;"",IF($I11&lt;=$E11,"Entregado a tiempo","Entregado con retraso"),IF($F11="Entregado","Entregado sin fecha real",IF($E11&lt;'Parámetros'!$B$2,"Vencido",IF($E11='Parámetros'!$B$2,"Vence hoy",IF($E11&lt;='Parámetros'!$B$2+'Parámetros'!$B$3,"Próximo","En plazo"))))))))</f>
        <v/>
      </c>
      <c r="L11" s="21">
        <f>IF($A11="","",IF($H11="","",MAX(0,'Parámetros'!$B$2-$H11)))</f>
        <v/>
      </c>
      <c r="M11" s="22">
        <f>IF($A11="","",IF($F11="Cancelado","Gris",IF(OR($K11="Sin fecha prometida",$K11="Entregado sin fecha real",$K11="Vencido",$K11="Entregado con retraso"),"Rojo",IF($K11="Entregado a tiempo","Verde",IF($H11="","Rojo",IF(OR($L11&gt;'Parámetros'!$B$4,AND(OR($K11="Vence hoy",$K11="Próximo"),$G11&lt;'Parámetros'!$B$5)),"Ámbar","Verde"))))))</f>
        <v/>
      </c>
      <c r="N11" s="23" t="inlineStr">
        <is>
          <t>Ejemplo ficticio: revisar avance declarado antes de entregar.</t>
        </is>
      </c>
      <c r="O11">
        <f>IFERROR('Parámetros'!D11,"")</f>
        <v/>
      </c>
      <c r="P11">
        <f>IFERROR('Parámetros'!B11,"")</f>
        <v/>
      </c>
    </row>
    <row r="12" ht="31" customHeight="1">
      <c r="A12" s="17" t="inlineStr">
        <is>
          <t>FT-0008</t>
        </is>
      </c>
      <c r="B12" s="18" t="inlineStr">
        <is>
          <t>Unidad ficticia Theta 08</t>
        </is>
      </c>
      <c r="C12" s="19" t="n">
        <v>46259</v>
      </c>
      <c r="D12" s="19" t="n">
        <v>46272</v>
      </c>
      <c r="E12" s="19" t="n">
        <v>46277</v>
      </c>
      <c r="F12" s="17" t="inlineStr">
        <is>
          <t>Control final</t>
        </is>
      </c>
      <c r="G12" s="20" t="n">
        <v>0.75</v>
      </c>
      <c r="H12" s="19" t="n">
        <v>46271</v>
      </c>
      <c r="I12" s="19" t="n"/>
      <c r="J12" s="24">
        <f>IF($A12="","",IF(OR($I12="",$E12=""),"",$I12-$E12))</f>
        <v/>
      </c>
      <c r="K12" s="9">
        <f>IF($A12="","",IF($F12="Cancelado","Cancelado",IF($E12="","Sin fecha prometida",IF($I12&lt;&gt;"",IF($I12&lt;=$E12,"Entregado a tiempo","Entregado con retraso"),IF($F12="Entregado","Entregado sin fecha real",IF($E12&lt;'Parámetros'!$B$2,"Vencido",IF($E12='Parámetros'!$B$2,"Vence hoy",IF($E12&lt;='Parámetros'!$B$2+'Parámetros'!$B$3,"Próximo","En plazo"))))))))</f>
        <v/>
      </c>
      <c r="L12" s="24">
        <f>IF($A12="","",IF($H12="","",MAX(0,'Parámetros'!$B$2-$H12)))</f>
        <v/>
      </c>
      <c r="M12" s="25">
        <f>IF($A12="","",IF($F12="Cancelado","Gris",IF(OR($K12="Sin fecha prometida",$K12="Entregado sin fecha real",$K12="Vencido",$K12="Entregado con retraso"),"Rojo",IF($K12="Entregado a tiempo","Verde",IF($H12="","Rojo",IF(OR($L12&gt;'Parámetros'!$B$4,AND(OR($K12="Vence hoy",$K12="Próximo"),$G12&lt;'Parámetros'!$B$5)),"Ámbar","Verde"))))))</f>
        <v/>
      </c>
      <c r="N12" s="23" t="inlineStr">
        <is>
          <t>Ejemplo ficticio: actualizar seguimiento de reprogramación.</t>
        </is>
      </c>
      <c r="O12">
        <f>IFERROR('Parámetros'!D12,"")</f>
        <v/>
      </c>
      <c r="P12">
        <f>IFERROR('Parámetros'!B12,"")</f>
        <v/>
      </c>
    </row>
    <row r="13" ht="31" customHeight="1">
      <c r="A13" s="17" t="inlineStr">
        <is>
          <t>FT-0009</t>
        </is>
      </c>
      <c r="B13" s="18" t="inlineStr">
        <is>
          <t>Unidad ficticia Iota 09</t>
        </is>
      </c>
      <c r="C13" s="19" t="n">
        <v>46266</v>
      </c>
      <c r="D13" s="19" t="n">
        <v>46285</v>
      </c>
      <c r="E13" s="19" t="n">
        <v>46285</v>
      </c>
      <c r="F13" s="17" t="inlineStr">
        <is>
          <t>Cancelado</t>
        </is>
      </c>
      <c r="G13" s="20" t="n">
        <v>0.2</v>
      </c>
      <c r="H13" s="19" t="n">
        <v>46267</v>
      </c>
      <c r="I13" s="19" t="n"/>
      <c r="J13" s="21">
        <f>IF($A13="","",IF(OR($I13="",$E13=""),"",$I13-$E13))</f>
        <v/>
      </c>
      <c r="K13" s="6">
        <f>IF($A13="","",IF($F13="Cancelado","Cancelado",IF($E13="","Sin fecha prometida",IF($I13&lt;&gt;"",IF($I13&lt;=$E13,"Entregado a tiempo","Entregado con retraso"),IF($F13="Entregado","Entregado sin fecha real",IF($E13&lt;'Parámetros'!$B$2,"Vencido",IF($E13='Parámetros'!$B$2,"Vence hoy",IF($E13&lt;='Parámetros'!$B$2+'Parámetros'!$B$3,"Próximo","En plazo"))))))))</f>
        <v/>
      </c>
      <c r="L13" s="21">
        <f>IF($A13="","",IF($H13="","",MAX(0,'Parámetros'!$B$2-$H13)))</f>
        <v/>
      </c>
      <c r="M13" s="22">
        <f>IF($A13="","",IF($F13="Cancelado","Gris",IF(OR($K13="Sin fecha prometida",$K13="Entregado sin fecha real",$K13="Vencido",$K13="Entregado con retraso"),"Rojo",IF($K13="Entregado a tiempo","Verde",IF($H13="","Rojo",IF(OR($L13&gt;'Parámetros'!$B$4,AND(OR($K13="Vence hoy",$K13="Próximo"),$G13&lt;'Parámetros'!$B$5)),"Ámbar","Verde"))))))</f>
        <v/>
      </c>
      <c r="N13" s="23" t="inlineStr">
        <is>
          <t>Ejemplo ficticio: registro cancelado para control.</t>
        </is>
      </c>
      <c r="O13">
        <f>IFERROR('Parámetros'!D13,"")</f>
        <v/>
      </c>
      <c r="P13">
        <f>IFERROR('Parámetros'!B13,"")</f>
        <v/>
      </c>
    </row>
    <row r="14" ht="31" customHeight="1">
      <c r="A14" s="17" t="inlineStr">
        <is>
          <t>FT-0010</t>
        </is>
      </c>
      <c r="B14" s="18" t="inlineStr">
        <is>
          <t>Unidad ficticia Kappa 10</t>
        </is>
      </c>
      <c r="C14" s="19" t="n">
        <v>46273</v>
      </c>
      <c r="D14" s="19" t="n">
        <v>46280</v>
      </c>
      <c r="E14" s="19" t="n">
        <v>46280</v>
      </c>
      <c r="F14" s="17" t="inlineStr">
        <is>
          <t>Recepción</t>
        </is>
      </c>
      <c r="G14" s="20" t="n">
        <v>0.25</v>
      </c>
      <c r="H14" s="19" t="n">
        <v>46273</v>
      </c>
      <c r="I14" s="19" t="n"/>
      <c r="J14" s="24">
        <f>IF($A14="","",IF(OR($I14="",$E14=""),"",$I14-$E14))</f>
        <v/>
      </c>
      <c r="K14" s="9">
        <f>IF($A14="","",IF($F14="Cancelado","Cancelado",IF($E14="","Sin fecha prometida",IF($I14&lt;&gt;"",IF($I14&lt;=$E14,"Entregado a tiempo","Entregado con retraso"),IF($F14="Entregado","Entregado sin fecha real",IF($E14&lt;'Parámetros'!$B$2,"Vencido",IF($E14='Parámetros'!$B$2,"Vence hoy",IF($E14&lt;='Parámetros'!$B$2+'Parámetros'!$B$3,"Próximo","En plazo"))))))))</f>
        <v/>
      </c>
      <c r="L14" s="24">
        <f>IF($A14="","",IF($H14="","",MAX(0,'Parámetros'!$B$2-$H14)))</f>
        <v/>
      </c>
      <c r="M14" s="25">
        <f>IF($A14="","",IF($F14="Cancelado","Gris",IF(OR($K14="Sin fecha prometida",$K14="Entregado sin fecha real",$K14="Vencido",$K14="Entregado con retraso"),"Rojo",IF($K14="Entregado a tiempo","Verde",IF($H14="","Rojo",IF(OR($L14&gt;'Parámetros'!$B$4,AND(OR($K14="Vence hoy",$K14="Próximo"),$G14&lt;'Parámetros'!$B$5)),"Ámbar","Verde"))))))</f>
        <v/>
      </c>
      <c r="N14" s="23" t="inlineStr">
        <is>
          <t>Ejemplo ficticio: avance administrativo inicial.</t>
        </is>
      </c>
      <c r="O14">
        <f>IFERROR('Parámetros'!D14,"")</f>
        <v/>
      </c>
      <c r="P14">
        <f>IFERROR('Parámetros'!B14,"")</f>
        <v/>
      </c>
    </row>
    <row r="15" ht="31" customHeight="1">
      <c r="A15" s="17" t="n"/>
      <c r="B15" s="18" t="n"/>
      <c r="C15" s="19" t="n"/>
      <c r="D15" s="19" t="n"/>
      <c r="E15" s="19" t="n"/>
      <c r="F15" s="17" t="n"/>
      <c r="G15" s="20" t="n"/>
      <c r="H15" s="19" t="n"/>
      <c r="I15" s="19" t="n"/>
      <c r="J15" s="21">
        <f>IF($A15="","",IF(OR($I15="",$E15=""),"",$I15-$E15))</f>
        <v/>
      </c>
      <c r="K15" s="6">
        <f>IF($A15="","",IF($F15="Cancelado","Cancelado",IF($E15="","Sin fecha prometida",IF($I15&lt;&gt;"",IF($I15&lt;=$E15,"Entregado a tiempo","Entregado con retraso"),IF($F15="Entregado","Entregado sin fecha real",IF($E15&lt;'Parámetros'!$B$2,"Vencido",IF($E15='Parámetros'!$B$2,"Vence hoy",IF($E15&lt;='Parámetros'!$B$2+'Parámetros'!$B$3,"Próximo","En plazo"))))))))</f>
        <v/>
      </c>
      <c r="L15" s="21">
        <f>IF($A15="","",IF($H15="","",MAX(0,'Parámetros'!$B$2-$H15)))</f>
        <v/>
      </c>
      <c r="M15" s="22">
        <f>IF($A15="","",IF($F15="Cancelado","Gris",IF(OR($K15="Sin fecha prometida",$K15="Entregado sin fecha real",$K15="Vencido",$K15="Entregado con retraso"),"Rojo",IF($K15="Entregado a tiempo","Verde",IF($H15="","Rojo",IF(OR($L15&gt;'Parámetros'!$B$4,AND(OR($K15="Vence hoy",$K15="Próximo"),$G15&lt;'Parámetros'!$B$5)),"Ámbar","Verde"))))))</f>
        <v/>
      </c>
      <c r="N15" s="23" t="n"/>
      <c r="O15">
        <f>IFERROR('Parámetros'!D15,"")</f>
        <v/>
      </c>
      <c r="P15">
        <f>IFERROR('Parámetros'!B15,"")</f>
        <v/>
      </c>
    </row>
    <row r="16" ht="31" customHeight="1">
      <c r="A16" s="17" t="n"/>
      <c r="B16" s="18" t="n"/>
      <c r="C16" s="19" t="n"/>
      <c r="D16" s="19" t="n"/>
      <c r="E16" s="19" t="n"/>
      <c r="F16" s="17" t="n"/>
      <c r="G16" s="20" t="n"/>
      <c r="H16" s="19" t="n"/>
      <c r="I16" s="19" t="n"/>
      <c r="J16" s="24">
        <f>IF($A16="","",IF(OR($I16="",$E16=""),"",$I16-$E16))</f>
        <v/>
      </c>
      <c r="K16" s="9">
        <f>IF($A16="","",IF($F16="Cancelado","Cancelado",IF($E16="","Sin fecha prometida",IF($I16&lt;&gt;"",IF($I16&lt;=$E16,"Entregado a tiempo","Entregado con retraso"),IF($F16="Entregado","Entregado sin fecha real",IF($E16&lt;'Parámetros'!$B$2,"Vencido",IF($E16='Parámetros'!$B$2,"Vence hoy",IF($E16&lt;='Parámetros'!$B$2+'Parámetros'!$B$3,"Próximo","En plazo"))))))))</f>
        <v/>
      </c>
      <c r="L16" s="24">
        <f>IF($A16="","",IF($H16="","",MAX(0,'Parámetros'!$B$2-$H16)))</f>
        <v/>
      </c>
      <c r="M16" s="25">
        <f>IF($A16="","",IF($F16="Cancelado","Gris",IF(OR($K16="Sin fecha prometida",$K16="Entregado sin fecha real",$K16="Vencido",$K16="Entregado con retraso"),"Rojo",IF($K16="Entregado a tiempo","Verde",IF($H16="","Rojo",IF(OR($L16&gt;'Parámetros'!$B$4,AND(OR($K16="Vence hoy",$K16="Próximo"),$G16&lt;'Parámetros'!$B$5)),"Ámbar","Verde"))))))</f>
        <v/>
      </c>
      <c r="N16" s="23" t="n"/>
      <c r="O16">
        <f>IFERROR('Parámetros'!D16,"")</f>
        <v/>
      </c>
      <c r="P16">
        <f>IFERROR('Parámetros'!B16,"")</f>
        <v/>
      </c>
    </row>
    <row r="17" ht="31" customHeight="1">
      <c r="A17" s="17" t="n"/>
      <c r="B17" s="18" t="n"/>
      <c r="C17" s="19" t="n"/>
      <c r="D17" s="19" t="n"/>
      <c r="E17" s="19" t="n"/>
      <c r="F17" s="17" t="n"/>
      <c r="G17" s="20" t="n"/>
      <c r="H17" s="19" t="n"/>
      <c r="I17" s="19" t="n"/>
      <c r="J17" s="21">
        <f>IF($A17="","",IF(OR($I17="",$E17=""),"",$I17-$E17))</f>
        <v/>
      </c>
      <c r="K17" s="6">
        <f>IF($A17="","",IF($F17="Cancelado","Cancelado",IF($E17="","Sin fecha prometida",IF($I17&lt;&gt;"",IF($I17&lt;=$E17,"Entregado a tiempo","Entregado con retraso"),IF($F17="Entregado","Entregado sin fecha real",IF($E17&lt;'Parámetros'!$B$2,"Vencido",IF($E17='Parámetros'!$B$2,"Vence hoy",IF($E17&lt;='Parámetros'!$B$2+'Parámetros'!$B$3,"Próximo","En plazo"))))))))</f>
        <v/>
      </c>
      <c r="L17" s="21">
        <f>IF($A17="","",IF($H17="","",MAX(0,'Parámetros'!$B$2-$H17)))</f>
        <v/>
      </c>
      <c r="M17" s="22">
        <f>IF($A17="","",IF($F17="Cancelado","Gris",IF(OR($K17="Sin fecha prometida",$K17="Entregado sin fecha real",$K17="Vencido",$K17="Entregado con retraso"),"Rojo",IF($K17="Entregado a tiempo","Verde",IF($H17="","Rojo",IF(OR($L17&gt;'Parámetros'!$B$4,AND(OR($K17="Vence hoy",$K17="Próximo"),$G17&lt;'Parámetros'!$B$5)),"Ámbar","Verde"))))))</f>
        <v/>
      </c>
      <c r="N17" s="23" t="n"/>
      <c r="O17">
        <f>IFERROR('Parámetros'!D17,"")</f>
        <v/>
      </c>
      <c r="P17">
        <f>IFERROR('Parámetros'!B17,"")</f>
        <v/>
      </c>
    </row>
    <row r="18" ht="31" customHeight="1">
      <c r="A18" s="17" t="n"/>
      <c r="B18" s="18" t="n"/>
      <c r="C18" s="19" t="n"/>
      <c r="D18" s="19" t="n"/>
      <c r="E18" s="19" t="n"/>
      <c r="F18" s="17" t="n"/>
      <c r="G18" s="20" t="n"/>
      <c r="H18" s="19" t="n"/>
      <c r="I18" s="19" t="n"/>
      <c r="J18" s="24">
        <f>IF($A18="","",IF(OR($I18="",$E18=""),"",$I18-$E18))</f>
        <v/>
      </c>
      <c r="K18" s="9">
        <f>IF($A18="","",IF($F18="Cancelado","Cancelado",IF($E18="","Sin fecha prometida",IF($I18&lt;&gt;"",IF($I18&lt;=$E18,"Entregado a tiempo","Entregado con retraso"),IF($F18="Entregado","Entregado sin fecha real",IF($E18&lt;'Parámetros'!$B$2,"Vencido",IF($E18='Parámetros'!$B$2,"Vence hoy",IF($E18&lt;='Parámetros'!$B$2+'Parámetros'!$B$3,"Próximo","En plazo"))))))))</f>
        <v/>
      </c>
      <c r="L18" s="24">
        <f>IF($A18="","",IF($H18="","",MAX(0,'Parámetros'!$B$2-$H18)))</f>
        <v/>
      </c>
      <c r="M18" s="25">
        <f>IF($A18="","",IF($F18="Cancelado","Gris",IF(OR($K18="Sin fecha prometida",$K18="Entregado sin fecha real",$K18="Vencido",$K18="Entregado con retraso"),"Rojo",IF($K18="Entregado a tiempo","Verde",IF($H18="","Rojo",IF(OR($L18&gt;'Parámetros'!$B$4,AND(OR($K18="Vence hoy",$K18="Próximo"),$G18&lt;'Parámetros'!$B$5)),"Ámbar","Verde"))))))</f>
        <v/>
      </c>
      <c r="N18" s="23" t="n"/>
      <c r="O18">
        <f>IFERROR('Parámetros'!D18,"")</f>
        <v/>
      </c>
      <c r="P18">
        <f>IFERROR('Parámetros'!B18,"")</f>
        <v/>
      </c>
    </row>
    <row r="19" ht="31" customHeight="1">
      <c r="A19" s="17" t="n"/>
      <c r="B19" s="18" t="n"/>
      <c r="C19" s="19" t="n"/>
      <c r="D19" s="19" t="n"/>
      <c r="E19" s="19" t="n"/>
      <c r="F19" s="17" t="n"/>
      <c r="G19" s="20" t="n"/>
      <c r="H19" s="19" t="n"/>
      <c r="I19" s="19" t="n"/>
      <c r="J19" s="21">
        <f>IF($A19="","",IF(OR($I19="",$E19=""),"",$I19-$E19))</f>
        <v/>
      </c>
      <c r="K19" s="6">
        <f>IF($A19="","",IF($F19="Cancelado","Cancelado",IF($E19="","Sin fecha prometida",IF($I19&lt;&gt;"",IF($I19&lt;=$E19,"Entregado a tiempo","Entregado con retraso"),IF($F19="Entregado","Entregado sin fecha real",IF($E19&lt;'Parámetros'!$B$2,"Vencido",IF($E19='Parámetros'!$B$2,"Vence hoy",IF($E19&lt;='Parámetros'!$B$2+'Parámetros'!$B$3,"Próximo","En plazo"))))))))</f>
        <v/>
      </c>
      <c r="L19" s="21">
        <f>IF($A19="","",IF($H19="","",MAX(0,'Parámetros'!$B$2-$H19)))</f>
        <v/>
      </c>
      <c r="M19" s="22">
        <f>IF($A19="","",IF($F19="Cancelado","Gris",IF(OR($K19="Sin fecha prometida",$K19="Entregado sin fecha real",$K19="Vencido",$K19="Entregado con retraso"),"Rojo",IF($K19="Entregado a tiempo","Verde",IF($H19="","Rojo",IF(OR($L19&gt;'Parámetros'!$B$4,AND(OR($K19="Vence hoy",$K19="Próximo"),$G19&lt;'Parámetros'!$B$5)),"Ámbar","Verde"))))))</f>
        <v/>
      </c>
      <c r="N19" s="23" t="n"/>
      <c r="O19">
        <f>IFERROR('Parámetros'!D19,"")</f>
        <v/>
      </c>
      <c r="P19">
        <f>IFERROR('Parámetros'!B19,"")</f>
        <v/>
      </c>
    </row>
    <row r="20" ht="31" customHeight="1">
      <c r="A20" s="17" t="n"/>
      <c r="B20" s="18" t="n"/>
      <c r="C20" s="19" t="n"/>
      <c r="D20" s="19" t="n"/>
      <c r="E20" s="19" t="n"/>
      <c r="F20" s="17" t="n"/>
      <c r="G20" s="20" t="n"/>
      <c r="H20" s="19" t="n"/>
      <c r="I20" s="19" t="n"/>
      <c r="J20" s="24">
        <f>IF($A20="","",IF(OR($I20="",$E20=""),"",$I20-$E20))</f>
        <v/>
      </c>
      <c r="K20" s="9">
        <f>IF($A20="","",IF($F20="Cancelado","Cancelado",IF($E20="","Sin fecha prometida",IF($I20&lt;&gt;"",IF($I20&lt;=$E20,"Entregado a tiempo","Entregado con retraso"),IF($F20="Entregado","Entregado sin fecha real",IF($E20&lt;'Parámetros'!$B$2,"Vencido",IF($E20='Parámetros'!$B$2,"Vence hoy",IF($E20&lt;='Parámetros'!$B$2+'Parámetros'!$B$3,"Próximo","En plazo"))))))))</f>
        <v/>
      </c>
      <c r="L20" s="24">
        <f>IF($A20="","",IF($H20="","",MAX(0,'Parámetros'!$B$2-$H20)))</f>
        <v/>
      </c>
      <c r="M20" s="25">
        <f>IF($A20="","",IF($F20="Cancelado","Gris",IF(OR($K20="Sin fecha prometida",$K20="Entregado sin fecha real",$K20="Vencido",$K20="Entregado con retraso"),"Rojo",IF($K20="Entregado a tiempo","Verde",IF($H20="","Rojo",IF(OR($L20&gt;'Parámetros'!$B$4,AND(OR($K20="Vence hoy",$K20="Próximo"),$G20&lt;'Parámetros'!$B$5)),"Ámbar","Verde"))))))</f>
        <v/>
      </c>
      <c r="N20" s="23" t="n"/>
      <c r="O20">
        <f>IFERROR('Parámetros'!D20,"")</f>
        <v/>
      </c>
      <c r="P20">
        <f>IFERROR('Parámetros'!B20,"")</f>
        <v/>
      </c>
    </row>
    <row r="21" ht="31" customHeight="1">
      <c r="A21" s="17" t="n"/>
      <c r="B21" s="18" t="n"/>
      <c r="C21" s="19" t="n"/>
      <c r="D21" s="19" t="n"/>
      <c r="E21" s="19" t="n"/>
      <c r="F21" s="17" t="n"/>
      <c r="G21" s="20" t="n"/>
      <c r="H21" s="19" t="n"/>
      <c r="I21" s="19" t="n"/>
      <c r="J21" s="21">
        <f>IF($A21="","",IF(OR($I21="",$E21=""),"",$I21-$E21))</f>
        <v/>
      </c>
      <c r="K21" s="6">
        <f>IF($A21="","",IF($F21="Cancelado","Cancelado",IF($E21="","Sin fecha prometida",IF($I21&lt;&gt;"",IF($I21&lt;=$E21,"Entregado a tiempo","Entregado con retraso"),IF($F21="Entregado","Entregado sin fecha real",IF($E21&lt;'Parámetros'!$B$2,"Vencido",IF($E21='Parámetros'!$B$2,"Vence hoy",IF($E21&lt;='Parámetros'!$B$2+'Parámetros'!$B$3,"Próximo","En plazo"))))))))</f>
        <v/>
      </c>
      <c r="L21" s="21">
        <f>IF($A21="","",IF($H21="","",MAX(0,'Parámetros'!$B$2-$H21)))</f>
        <v/>
      </c>
      <c r="M21" s="22">
        <f>IF($A21="","",IF($F21="Cancelado","Gris",IF(OR($K21="Sin fecha prometida",$K21="Entregado sin fecha real",$K21="Vencido",$K21="Entregado con retraso"),"Rojo",IF($K21="Entregado a tiempo","Verde",IF($H21="","Rojo",IF(OR($L21&gt;'Parámetros'!$B$4,AND(OR($K21="Vence hoy",$K21="Próximo"),$G21&lt;'Parámetros'!$B$5)),"Ámbar","Verde"))))))</f>
        <v/>
      </c>
      <c r="N21" s="23" t="n"/>
      <c r="O21">
        <f>IFERROR('Parámetros'!D21,"")</f>
        <v/>
      </c>
      <c r="P21">
        <f>IFERROR('Parámetros'!B21,"")</f>
        <v/>
      </c>
    </row>
    <row r="22" ht="31" customHeight="1">
      <c r="A22" s="17" t="n"/>
      <c r="B22" s="18" t="n"/>
      <c r="C22" s="19" t="n"/>
      <c r="D22" s="19" t="n"/>
      <c r="E22" s="19" t="n"/>
      <c r="F22" s="17" t="n"/>
      <c r="G22" s="20" t="n"/>
      <c r="H22" s="19" t="n"/>
      <c r="I22" s="19" t="n"/>
      <c r="J22" s="24">
        <f>IF($A22="","",IF(OR($I22="",$E22=""),"",$I22-$E22))</f>
        <v/>
      </c>
      <c r="K22" s="9">
        <f>IF($A22="","",IF($F22="Cancelado","Cancelado",IF($E22="","Sin fecha prometida",IF($I22&lt;&gt;"",IF($I22&lt;=$E22,"Entregado a tiempo","Entregado con retraso"),IF($F22="Entregado","Entregado sin fecha real",IF($E22&lt;'Parámetros'!$B$2,"Vencido",IF($E22='Parámetros'!$B$2,"Vence hoy",IF($E22&lt;='Parámetros'!$B$2+'Parámetros'!$B$3,"Próximo","En plazo"))))))))</f>
        <v/>
      </c>
      <c r="L22" s="24">
        <f>IF($A22="","",IF($H22="","",MAX(0,'Parámetros'!$B$2-$H22)))</f>
        <v/>
      </c>
      <c r="M22" s="25">
        <f>IF($A22="","",IF($F22="Cancelado","Gris",IF(OR($K22="Sin fecha prometida",$K22="Entregado sin fecha real",$K22="Vencido",$K22="Entregado con retraso"),"Rojo",IF($K22="Entregado a tiempo","Verde",IF($H22="","Rojo",IF(OR($L22&gt;'Parámetros'!$B$4,AND(OR($K22="Vence hoy",$K22="Próximo"),$G22&lt;'Parámetros'!$B$5)),"Ámbar","Verde"))))))</f>
        <v/>
      </c>
      <c r="N22" s="23" t="n"/>
      <c r="O22">
        <f>IFERROR('Parámetros'!D22,"")</f>
        <v/>
      </c>
      <c r="P22">
        <f>IFERROR('Parámetros'!B22,"")</f>
        <v/>
      </c>
    </row>
    <row r="23" ht="31" customHeight="1">
      <c r="A23" s="17" t="n"/>
      <c r="B23" s="18" t="n"/>
      <c r="C23" s="19" t="n"/>
      <c r="D23" s="19" t="n"/>
      <c r="E23" s="19" t="n"/>
      <c r="F23" s="17" t="n"/>
      <c r="G23" s="20" t="n"/>
      <c r="H23" s="19" t="n"/>
      <c r="I23" s="19" t="n"/>
      <c r="J23" s="21">
        <f>IF($A23="","",IF(OR($I23="",$E23=""),"",$I23-$E23))</f>
        <v/>
      </c>
      <c r="K23" s="6">
        <f>IF($A23="","",IF($F23="Cancelado","Cancelado",IF($E23="","Sin fecha prometida",IF($I23&lt;&gt;"",IF($I23&lt;=$E23,"Entregado a tiempo","Entregado con retraso"),IF($F23="Entregado","Entregado sin fecha real",IF($E23&lt;'Parámetros'!$B$2,"Vencido",IF($E23='Parámetros'!$B$2,"Vence hoy",IF($E23&lt;='Parámetros'!$B$2+'Parámetros'!$B$3,"Próximo","En plazo"))))))))</f>
        <v/>
      </c>
      <c r="L23" s="21">
        <f>IF($A23="","",IF($H23="","",MAX(0,'Parámetros'!$B$2-$H23)))</f>
        <v/>
      </c>
      <c r="M23" s="22">
        <f>IF($A23="","",IF($F23="Cancelado","Gris",IF(OR($K23="Sin fecha prometida",$K23="Entregado sin fecha real",$K23="Vencido",$K23="Entregado con retraso"),"Rojo",IF($K23="Entregado a tiempo","Verde",IF($H23="","Rojo",IF(OR($L23&gt;'Parámetros'!$B$4,AND(OR($K23="Vence hoy",$K23="Próximo"),$G23&lt;'Parámetros'!$B$5)),"Ámbar","Verde"))))))</f>
        <v/>
      </c>
      <c r="N23" s="23" t="n"/>
      <c r="O23">
        <f>IFERROR('Parámetros'!D23,"")</f>
        <v/>
      </c>
      <c r="P23">
        <f>IFERROR('Parámetros'!B23,"")</f>
        <v/>
      </c>
    </row>
    <row r="24" ht="31" customHeight="1">
      <c r="A24" s="17" t="n"/>
      <c r="B24" s="18" t="n"/>
      <c r="C24" s="19" t="n"/>
      <c r="D24" s="19" t="n"/>
      <c r="E24" s="19" t="n"/>
      <c r="F24" s="17" t="n"/>
      <c r="G24" s="20" t="n"/>
      <c r="H24" s="19" t="n"/>
      <c r="I24" s="19" t="n"/>
      <c r="J24" s="24">
        <f>IF($A24="","",IF(OR($I24="",$E24=""),"",$I24-$E24))</f>
        <v/>
      </c>
      <c r="K24" s="9">
        <f>IF($A24="","",IF($F24="Cancelado","Cancelado",IF($E24="","Sin fecha prometida",IF($I24&lt;&gt;"",IF($I24&lt;=$E24,"Entregado a tiempo","Entregado con retraso"),IF($F24="Entregado","Entregado sin fecha real",IF($E24&lt;'Parámetros'!$B$2,"Vencido",IF($E24='Parámetros'!$B$2,"Vence hoy",IF($E24&lt;='Parámetros'!$B$2+'Parámetros'!$B$3,"Próximo","En plazo"))))))))</f>
        <v/>
      </c>
      <c r="L24" s="24">
        <f>IF($A24="","",IF($H24="","",MAX(0,'Parámetros'!$B$2-$H24)))</f>
        <v/>
      </c>
      <c r="M24" s="25">
        <f>IF($A24="","",IF($F24="Cancelado","Gris",IF(OR($K24="Sin fecha prometida",$K24="Entregado sin fecha real",$K24="Vencido",$K24="Entregado con retraso"),"Rojo",IF($K24="Entregado a tiempo","Verde",IF($H24="","Rojo",IF(OR($L24&gt;'Parámetros'!$B$4,AND(OR($K24="Vence hoy",$K24="Próximo"),$G24&lt;'Parámetros'!$B$5)),"Ámbar","Verde"))))))</f>
        <v/>
      </c>
      <c r="N24" s="23" t="n"/>
      <c r="O24">
        <f>IFERROR('Parámetros'!D24,"")</f>
        <v/>
      </c>
      <c r="P24">
        <f>IFERROR('Parámetros'!B24,"")</f>
        <v/>
      </c>
    </row>
    <row r="25" ht="31" customHeight="1">
      <c r="A25" s="17" t="n"/>
      <c r="B25" s="18" t="n"/>
      <c r="C25" s="19" t="n"/>
      <c r="D25" s="19" t="n"/>
      <c r="E25" s="19" t="n"/>
      <c r="F25" s="17" t="n"/>
      <c r="G25" s="20" t="n"/>
      <c r="H25" s="19" t="n"/>
      <c r="I25" s="19" t="n"/>
      <c r="J25" s="21">
        <f>IF($A25="","",IF(OR($I25="",$E25=""),"",$I25-$E25))</f>
        <v/>
      </c>
      <c r="K25" s="6">
        <f>IF($A25="","",IF($F25="Cancelado","Cancelado",IF($E25="","Sin fecha prometida",IF($I25&lt;&gt;"",IF($I25&lt;=$E25,"Entregado a tiempo","Entregado con retraso"),IF($F25="Entregado","Entregado sin fecha real",IF($E25&lt;'Parámetros'!$B$2,"Vencido",IF($E25='Parámetros'!$B$2,"Vence hoy",IF($E25&lt;='Parámetros'!$B$2+'Parámetros'!$B$3,"Próximo","En plazo"))))))))</f>
        <v/>
      </c>
      <c r="L25" s="21">
        <f>IF($A25="","",IF($H25="","",MAX(0,'Parámetros'!$B$2-$H25)))</f>
        <v/>
      </c>
      <c r="M25" s="22">
        <f>IF($A25="","",IF($F25="Cancelado","Gris",IF(OR($K25="Sin fecha prometida",$K25="Entregado sin fecha real",$K25="Vencido",$K25="Entregado con retraso"),"Rojo",IF($K25="Entregado a tiempo","Verde",IF($H25="","Rojo",IF(OR($L25&gt;'Parámetros'!$B$4,AND(OR($K25="Vence hoy",$K25="Próximo"),$G25&lt;'Parámetros'!$B$5)),"Ámbar","Verde"))))))</f>
        <v/>
      </c>
      <c r="N25" s="23" t="n"/>
      <c r="O25">
        <f>IFERROR('Parámetros'!D25,"")</f>
        <v/>
      </c>
      <c r="P25">
        <f>IFERROR('Parámetros'!B25,"")</f>
        <v/>
      </c>
    </row>
    <row r="26" ht="31" customHeight="1">
      <c r="A26" s="17" t="n"/>
      <c r="B26" s="18" t="n"/>
      <c r="C26" s="19" t="n"/>
      <c r="D26" s="19" t="n"/>
      <c r="E26" s="19" t="n"/>
      <c r="F26" s="17" t="n"/>
      <c r="G26" s="20" t="n"/>
      <c r="H26" s="19" t="n"/>
      <c r="I26" s="19" t="n"/>
      <c r="J26" s="24">
        <f>IF($A26="","",IF(OR($I26="",$E26=""),"",$I26-$E26))</f>
        <v/>
      </c>
      <c r="K26" s="9">
        <f>IF($A26="","",IF($F26="Cancelado","Cancelado",IF($E26="","Sin fecha prometida",IF($I26&lt;&gt;"",IF($I26&lt;=$E26,"Entregado a tiempo","Entregado con retraso"),IF($F26="Entregado","Entregado sin fecha real",IF($E26&lt;'Parámetros'!$B$2,"Vencido",IF($E26='Parámetros'!$B$2,"Vence hoy",IF($E26&lt;='Parámetros'!$B$2+'Parámetros'!$B$3,"Próximo","En plazo"))))))))</f>
        <v/>
      </c>
      <c r="L26" s="24">
        <f>IF($A26="","",IF($H26="","",MAX(0,'Parámetros'!$B$2-$H26)))</f>
        <v/>
      </c>
      <c r="M26" s="25">
        <f>IF($A26="","",IF($F26="Cancelado","Gris",IF(OR($K26="Sin fecha prometida",$K26="Entregado sin fecha real",$K26="Vencido",$K26="Entregado con retraso"),"Rojo",IF($K26="Entregado a tiempo","Verde",IF($H26="","Rojo",IF(OR($L26&gt;'Parámetros'!$B$4,AND(OR($K26="Vence hoy",$K26="Próximo"),$G26&lt;'Parámetros'!$B$5)),"Ámbar","Verde"))))))</f>
        <v/>
      </c>
      <c r="N26" s="23" t="n"/>
      <c r="O26">
        <f>IFERROR('Parámetros'!D26,"")</f>
        <v/>
      </c>
      <c r="P26">
        <f>IFERROR('Parámetros'!B26,"")</f>
        <v/>
      </c>
    </row>
    <row r="27" ht="31" customHeight="1">
      <c r="A27" s="17" t="n"/>
      <c r="B27" s="18" t="n"/>
      <c r="C27" s="19" t="n"/>
      <c r="D27" s="19" t="n"/>
      <c r="E27" s="19" t="n"/>
      <c r="F27" s="17" t="n"/>
      <c r="G27" s="20" t="n"/>
      <c r="H27" s="19" t="n"/>
      <c r="I27" s="19" t="n"/>
      <c r="J27" s="21">
        <f>IF($A27="","",IF(OR($I27="",$E27=""),"",$I27-$E27))</f>
        <v/>
      </c>
      <c r="K27" s="6">
        <f>IF($A27="","",IF($F27="Cancelado","Cancelado",IF($E27="","Sin fecha prometida",IF($I27&lt;&gt;"",IF($I27&lt;=$E27,"Entregado a tiempo","Entregado con retraso"),IF($F27="Entregado","Entregado sin fecha real",IF($E27&lt;'Parámetros'!$B$2,"Vencido",IF($E27='Parámetros'!$B$2,"Vence hoy",IF($E27&lt;='Parámetros'!$B$2+'Parámetros'!$B$3,"Próximo","En plazo"))))))))</f>
        <v/>
      </c>
      <c r="L27" s="21">
        <f>IF($A27="","",IF($H27="","",MAX(0,'Parámetros'!$B$2-$H27)))</f>
        <v/>
      </c>
      <c r="M27" s="22">
        <f>IF($A27="","",IF($F27="Cancelado","Gris",IF(OR($K27="Sin fecha prometida",$K27="Entregado sin fecha real",$K27="Vencido",$K27="Entregado con retraso"),"Rojo",IF($K27="Entregado a tiempo","Verde",IF($H27="","Rojo",IF(OR($L27&gt;'Parámetros'!$B$4,AND(OR($K27="Vence hoy",$K27="Próximo"),$G27&lt;'Parámetros'!$B$5)),"Ámbar","Verde"))))))</f>
        <v/>
      </c>
      <c r="N27" s="23" t="n"/>
      <c r="O27">
        <f>IFERROR('Parámetros'!D27,"")</f>
        <v/>
      </c>
      <c r="P27">
        <f>IFERROR('Parámetros'!B27,"")</f>
        <v/>
      </c>
    </row>
    <row r="28" ht="31" customHeight="1">
      <c r="A28" s="17" t="n"/>
      <c r="B28" s="18" t="n"/>
      <c r="C28" s="19" t="n"/>
      <c r="D28" s="19" t="n"/>
      <c r="E28" s="19" t="n"/>
      <c r="F28" s="17" t="n"/>
      <c r="G28" s="20" t="n"/>
      <c r="H28" s="19" t="n"/>
      <c r="I28" s="19" t="n"/>
      <c r="J28" s="24">
        <f>IF($A28="","",IF(OR($I28="",$E28=""),"",$I28-$E28))</f>
        <v/>
      </c>
      <c r="K28" s="9">
        <f>IF($A28="","",IF($F28="Cancelado","Cancelado",IF($E28="","Sin fecha prometida",IF($I28&lt;&gt;"",IF($I28&lt;=$E28,"Entregado a tiempo","Entregado con retraso"),IF($F28="Entregado","Entregado sin fecha real",IF($E28&lt;'Parámetros'!$B$2,"Vencido",IF($E28='Parámetros'!$B$2,"Vence hoy",IF($E28&lt;='Parámetros'!$B$2+'Parámetros'!$B$3,"Próximo","En plazo"))))))))</f>
        <v/>
      </c>
      <c r="L28" s="24">
        <f>IF($A28="","",IF($H28="","",MAX(0,'Parámetros'!$B$2-$H28)))</f>
        <v/>
      </c>
      <c r="M28" s="25">
        <f>IF($A28="","",IF($F28="Cancelado","Gris",IF(OR($K28="Sin fecha prometida",$K28="Entregado sin fecha real",$K28="Vencido",$K28="Entregado con retraso"),"Rojo",IF($K28="Entregado a tiempo","Verde",IF($H28="","Rojo",IF(OR($L28&gt;'Parámetros'!$B$4,AND(OR($K28="Vence hoy",$K28="Próximo"),$G28&lt;'Parámetros'!$B$5)),"Ámbar","Verde"))))))</f>
        <v/>
      </c>
      <c r="N28" s="23" t="n"/>
      <c r="O28">
        <f>IFERROR('Parámetros'!D28,"")</f>
        <v/>
      </c>
      <c r="P28">
        <f>IFERROR('Parámetros'!B28,"")</f>
        <v/>
      </c>
    </row>
    <row r="29" ht="31" customHeight="1">
      <c r="A29" s="17" t="n"/>
      <c r="B29" s="18" t="n"/>
      <c r="C29" s="19" t="n"/>
      <c r="D29" s="19" t="n"/>
      <c r="E29" s="19" t="n"/>
      <c r="F29" s="17" t="n"/>
      <c r="G29" s="20" t="n"/>
      <c r="H29" s="19" t="n"/>
      <c r="I29" s="19" t="n"/>
      <c r="J29" s="21">
        <f>IF($A29="","",IF(OR($I29="",$E29=""),"",$I29-$E29))</f>
        <v/>
      </c>
      <c r="K29" s="6">
        <f>IF($A29="","",IF($F29="Cancelado","Cancelado",IF($E29="","Sin fecha prometida",IF($I29&lt;&gt;"",IF($I29&lt;=$E29,"Entregado a tiempo","Entregado con retraso"),IF($F29="Entregado","Entregado sin fecha real",IF($E29&lt;'Parámetros'!$B$2,"Vencido",IF($E29='Parámetros'!$B$2,"Vence hoy",IF($E29&lt;='Parámetros'!$B$2+'Parámetros'!$B$3,"Próximo","En plazo"))))))))</f>
        <v/>
      </c>
      <c r="L29" s="21">
        <f>IF($A29="","",IF($H29="","",MAX(0,'Parámetros'!$B$2-$H29)))</f>
        <v/>
      </c>
      <c r="M29" s="22">
        <f>IF($A29="","",IF($F29="Cancelado","Gris",IF(OR($K29="Sin fecha prometida",$K29="Entregado sin fecha real",$K29="Vencido",$K29="Entregado con retraso"),"Rojo",IF($K29="Entregado a tiempo","Verde",IF($H29="","Rojo",IF(OR($L29&gt;'Parámetros'!$B$4,AND(OR($K29="Vence hoy",$K29="Próximo"),$G29&lt;'Parámetros'!$B$5)),"Ámbar","Verde"))))))</f>
        <v/>
      </c>
      <c r="N29" s="23" t="n"/>
      <c r="O29">
        <f>IFERROR('Parámetros'!D29,"")</f>
        <v/>
      </c>
      <c r="P29">
        <f>IFERROR('Parámetros'!B29,"")</f>
        <v/>
      </c>
    </row>
    <row r="30" ht="31" customHeight="1">
      <c r="A30" s="17" t="n"/>
      <c r="B30" s="18" t="n"/>
      <c r="C30" s="19" t="n"/>
      <c r="D30" s="19" t="n"/>
      <c r="E30" s="19" t="n"/>
      <c r="F30" s="17" t="n"/>
      <c r="G30" s="20" t="n"/>
      <c r="H30" s="19" t="n"/>
      <c r="I30" s="19" t="n"/>
      <c r="J30" s="24">
        <f>IF($A30="","",IF(OR($I30="",$E30=""),"",$I30-$E30))</f>
        <v/>
      </c>
      <c r="K30" s="9">
        <f>IF($A30="","",IF($F30="Cancelado","Cancelado",IF($E30="","Sin fecha prometida",IF($I30&lt;&gt;"",IF($I30&lt;=$E30,"Entregado a tiempo","Entregado con retraso"),IF($F30="Entregado","Entregado sin fecha real",IF($E30&lt;'Parámetros'!$B$2,"Vencido",IF($E30='Parámetros'!$B$2,"Vence hoy",IF($E30&lt;='Parámetros'!$B$2+'Parámetros'!$B$3,"Próximo","En plazo"))))))))</f>
        <v/>
      </c>
      <c r="L30" s="24">
        <f>IF($A30="","",IF($H30="","",MAX(0,'Parámetros'!$B$2-$H30)))</f>
        <v/>
      </c>
      <c r="M30" s="25">
        <f>IF($A30="","",IF($F30="Cancelado","Gris",IF(OR($K30="Sin fecha prometida",$K30="Entregado sin fecha real",$K30="Vencido",$K30="Entregado con retraso"),"Rojo",IF($K30="Entregado a tiempo","Verde",IF($H30="","Rojo",IF(OR($L30&gt;'Parámetros'!$B$4,AND(OR($K30="Vence hoy",$K30="Próximo"),$G30&lt;'Parámetros'!$B$5)),"Ámbar","Verde"))))))</f>
        <v/>
      </c>
      <c r="N30" s="23" t="n"/>
      <c r="O30">
        <f>IFERROR('Parámetros'!D30,"")</f>
        <v/>
      </c>
      <c r="P30">
        <f>IFERROR('Parámetros'!B30,"")</f>
        <v/>
      </c>
    </row>
    <row r="31" ht="31" customHeight="1">
      <c r="A31" s="17" t="n"/>
      <c r="B31" s="18" t="n"/>
      <c r="C31" s="19" t="n"/>
      <c r="D31" s="19" t="n"/>
      <c r="E31" s="19" t="n"/>
      <c r="F31" s="17" t="n"/>
      <c r="G31" s="20" t="n"/>
      <c r="H31" s="19" t="n"/>
      <c r="I31" s="19" t="n"/>
      <c r="J31" s="21">
        <f>IF($A31="","",IF(OR($I31="",$E31=""),"",$I31-$E31))</f>
        <v/>
      </c>
      <c r="K31" s="6">
        <f>IF($A31="","",IF($F31="Cancelado","Cancelado",IF($E31="","Sin fecha prometida",IF($I31&lt;&gt;"",IF($I31&lt;=$E31,"Entregado a tiempo","Entregado con retraso"),IF($F31="Entregado","Entregado sin fecha real",IF($E31&lt;'Parámetros'!$B$2,"Vencido",IF($E31='Parámetros'!$B$2,"Vence hoy",IF($E31&lt;='Parámetros'!$B$2+'Parámetros'!$B$3,"Próximo","En plazo"))))))))</f>
        <v/>
      </c>
      <c r="L31" s="21">
        <f>IF($A31="","",IF($H31="","",MAX(0,'Parámetros'!$B$2-$H31)))</f>
        <v/>
      </c>
      <c r="M31" s="22">
        <f>IF($A31="","",IF($F31="Cancelado","Gris",IF(OR($K31="Sin fecha prometida",$K31="Entregado sin fecha real",$K31="Vencido",$K31="Entregado con retraso"),"Rojo",IF($K31="Entregado a tiempo","Verde",IF($H31="","Rojo",IF(OR($L31&gt;'Parámetros'!$B$4,AND(OR($K31="Vence hoy",$K31="Próximo"),$G31&lt;'Parámetros'!$B$5)),"Ámbar","Verde"))))))</f>
        <v/>
      </c>
      <c r="N31" s="23" t="n"/>
      <c r="O31">
        <f>IFERROR('Parámetros'!D31,"")</f>
        <v/>
      </c>
      <c r="P31">
        <f>IFERROR('Parámetros'!B31,"")</f>
        <v/>
      </c>
    </row>
    <row r="32" ht="31" customHeight="1">
      <c r="A32" s="17" t="n"/>
      <c r="B32" s="18" t="n"/>
      <c r="C32" s="19" t="n"/>
      <c r="D32" s="19" t="n"/>
      <c r="E32" s="19" t="n"/>
      <c r="F32" s="17" t="n"/>
      <c r="G32" s="20" t="n"/>
      <c r="H32" s="19" t="n"/>
      <c r="I32" s="19" t="n"/>
      <c r="J32" s="24">
        <f>IF($A32="","",IF(OR($I32="",$E32=""),"",$I32-$E32))</f>
        <v/>
      </c>
      <c r="K32" s="9">
        <f>IF($A32="","",IF($F32="Cancelado","Cancelado",IF($E32="","Sin fecha prometida",IF($I32&lt;&gt;"",IF($I32&lt;=$E32,"Entregado a tiempo","Entregado con retraso"),IF($F32="Entregado","Entregado sin fecha real",IF($E32&lt;'Parámetros'!$B$2,"Vencido",IF($E32='Parámetros'!$B$2,"Vence hoy",IF($E32&lt;='Parámetros'!$B$2+'Parámetros'!$B$3,"Próximo","En plazo"))))))))</f>
        <v/>
      </c>
      <c r="L32" s="24">
        <f>IF($A32="","",IF($H32="","",MAX(0,'Parámetros'!$B$2-$H32)))</f>
        <v/>
      </c>
      <c r="M32" s="25">
        <f>IF($A32="","",IF($F32="Cancelado","Gris",IF(OR($K32="Sin fecha prometida",$K32="Entregado sin fecha real",$K32="Vencido",$K32="Entregado con retraso"),"Rojo",IF($K32="Entregado a tiempo","Verde",IF($H32="","Rojo",IF(OR($L32&gt;'Parámetros'!$B$4,AND(OR($K32="Vence hoy",$K32="Próximo"),$G32&lt;'Parámetros'!$B$5)),"Ámbar","Verde"))))))</f>
        <v/>
      </c>
      <c r="N32" s="23" t="n"/>
      <c r="O32">
        <f>IFERROR('Parámetros'!D32,"")</f>
        <v/>
      </c>
      <c r="P32">
        <f>IFERROR('Parámetros'!B32,"")</f>
        <v/>
      </c>
    </row>
    <row r="33" ht="31" customHeight="1">
      <c r="A33" s="17" t="n"/>
      <c r="B33" s="18" t="n"/>
      <c r="C33" s="19" t="n"/>
      <c r="D33" s="19" t="n"/>
      <c r="E33" s="19" t="n"/>
      <c r="F33" s="17" t="n"/>
      <c r="G33" s="20" t="n"/>
      <c r="H33" s="19" t="n"/>
      <c r="I33" s="19" t="n"/>
      <c r="J33" s="21">
        <f>IF($A33="","",IF(OR($I33="",$E33=""),"",$I33-$E33))</f>
        <v/>
      </c>
      <c r="K33" s="6">
        <f>IF($A33="","",IF($F33="Cancelado","Cancelado",IF($E33="","Sin fecha prometida",IF($I33&lt;&gt;"",IF($I33&lt;=$E33,"Entregado a tiempo","Entregado con retraso"),IF($F33="Entregado","Entregado sin fecha real",IF($E33&lt;'Parámetros'!$B$2,"Vencido",IF($E33='Parámetros'!$B$2,"Vence hoy",IF($E33&lt;='Parámetros'!$B$2+'Parámetros'!$B$3,"Próximo","En plazo"))))))))</f>
        <v/>
      </c>
      <c r="L33" s="21">
        <f>IF($A33="","",IF($H33="","",MAX(0,'Parámetros'!$B$2-$H33)))</f>
        <v/>
      </c>
      <c r="M33" s="22">
        <f>IF($A33="","",IF($F33="Cancelado","Gris",IF(OR($K33="Sin fecha prometida",$K33="Entregado sin fecha real",$K33="Vencido",$K33="Entregado con retraso"),"Rojo",IF($K33="Entregado a tiempo","Verde",IF($H33="","Rojo",IF(OR($L33&gt;'Parámetros'!$B$4,AND(OR($K33="Vence hoy",$K33="Próximo"),$G33&lt;'Parámetros'!$B$5)),"Ámbar","Verde"))))))</f>
        <v/>
      </c>
      <c r="N33" s="23" t="n"/>
      <c r="O33">
        <f>IFERROR('Parámetros'!D33,"")</f>
        <v/>
      </c>
      <c r="P33">
        <f>IFERROR('Parámetros'!B33,"")</f>
        <v/>
      </c>
    </row>
    <row r="34" ht="31" customHeight="1">
      <c r="A34" s="17" t="n"/>
      <c r="B34" s="18" t="n"/>
      <c r="C34" s="19" t="n"/>
      <c r="D34" s="19" t="n"/>
      <c r="E34" s="19" t="n"/>
      <c r="F34" s="17" t="n"/>
      <c r="G34" s="20" t="n"/>
      <c r="H34" s="19" t="n"/>
      <c r="I34" s="19" t="n"/>
      <c r="J34" s="24">
        <f>IF($A34="","",IF(OR($I34="",$E34=""),"",$I34-$E34))</f>
        <v/>
      </c>
      <c r="K34" s="9">
        <f>IF($A34="","",IF($F34="Cancelado","Cancelado",IF($E34="","Sin fecha prometida",IF($I34&lt;&gt;"",IF($I34&lt;=$E34,"Entregado a tiempo","Entregado con retraso"),IF($F34="Entregado","Entregado sin fecha real",IF($E34&lt;'Parámetros'!$B$2,"Vencido",IF($E34='Parámetros'!$B$2,"Vence hoy",IF($E34&lt;='Parámetros'!$B$2+'Parámetros'!$B$3,"Próximo","En plazo"))))))))</f>
        <v/>
      </c>
      <c r="L34" s="24">
        <f>IF($A34="","",IF($H34="","",MAX(0,'Parámetros'!$B$2-$H34)))</f>
        <v/>
      </c>
      <c r="M34" s="25">
        <f>IF($A34="","",IF($F34="Cancelado","Gris",IF(OR($K34="Sin fecha prometida",$K34="Entregado sin fecha real",$K34="Vencido",$K34="Entregado con retraso"),"Rojo",IF($K34="Entregado a tiempo","Verde",IF($H34="","Rojo",IF(OR($L34&gt;'Parámetros'!$B$4,AND(OR($K34="Vence hoy",$K34="Próximo"),$G34&lt;'Parámetros'!$B$5)),"Ámbar","Verde"))))))</f>
        <v/>
      </c>
      <c r="N34" s="23" t="n"/>
      <c r="O34">
        <f>IFERROR('Parámetros'!D34,"")</f>
        <v/>
      </c>
      <c r="P34">
        <f>IFERROR('Parámetros'!B34,"")</f>
        <v/>
      </c>
    </row>
    <row r="35" ht="31" customHeight="1">
      <c r="A35" s="17" t="n"/>
      <c r="B35" s="18" t="n"/>
      <c r="C35" s="19" t="n"/>
      <c r="D35" s="19" t="n"/>
      <c r="E35" s="19" t="n"/>
      <c r="F35" s="17" t="n"/>
      <c r="G35" s="20" t="n"/>
      <c r="H35" s="19" t="n"/>
      <c r="I35" s="19" t="n"/>
      <c r="J35" s="21">
        <f>IF($A35="","",IF(OR($I35="",$E35=""),"",$I35-$E35))</f>
        <v/>
      </c>
      <c r="K35" s="6">
        <f>IF($A35="","",IF($F35="Cancelado","Cancelado",IF($E35="","Sin fecha prometida",IF($I35&lt;&gt;"",IF($I35&lt;=$E35,"Entregado a tiempo","Entregado con retraso"),IF($F35="Entregado","Entregado sin fecha real",IF($E35&lt;'Parámetros'!$B$2,"Vencido",IF($E35='Parámetros'!$B$2,"Vence hoy",IF($E35&lt;='Parámetros'!$B$2+'Parámetros'!$B$3,"Próximo","En plazo"))))))))</f>
        <v/>
      </c>
      <c r="L35" s="21">
        <f>IF($A35="","",IF($H35="","",MAX(0,'Parámetros'!$B$2-$H35)))</f>
        <v/>
      </c>
      <c r="M35" s="22">
        <f>IF($A35="","",IF($F35="Cancelado","Gris",IF(OR($K35="Sin fecha prometida",$K35="Entregado sin fecha real",$K35="Vencido",$K35="Entregado con retraso"),"Rojo",IF($K35="Entregado a tiempo","Verde",IF($H35="","Rojo",IF(OR($L35&gt;'Parámetros'!$B$4,AND(OR($K35="Vence hoy",$K35="Próximo"),$G35&lt;'Parámetros'!$B$5)),"Ámbar","Verde"))))))</f>
        <v/>
      </c>
      <c r="N35" s="23" t="n"/>
      <c r="O35">
        <f>IFERROR('Parámetros'!D35,"")</f>
        <v/>
      </c>
      <c r="P35">
        <f>IFERROR('Parámetros'!B35,"")</f>
        <v/>
      </c>
    </row>
    <row r="36" ht="31" customHeight="1">
      <c r="A36" s="17" t="n"/>
      <c r="B36" s="18" t="n"/>
      <c r="C36" s="19" t="n"/>
      <c r="D36" s="19" t="n"/>
      <c r="E36" s="19" t="n"/>
      <c r="F36" s="17" t="n"/>
      <c r="G36" s="20" t="n"/>
      <c r="H36" s="19" t="n"/>
      <c r="I36" s="19" t="n"/>
      <c r="J36" s="24">
        <f>IF($A36="","",IF(OR($I36="",$E36=""),"",$I36-$E36))</f>
        <v/>
      </c>
      <c r="K36" s="9">
        <f>IF($A36="","",IF($F36="Cancelado","Cancelado",IF($E36="","Sin fecha prometida",IF($I36&lt;&gt;"",IF($I36&lt;=$E36,"Entregado a tiempo","Entregado con retraso"),IF($F36="Entregado","Entregado sin fecha real",IF($E36&lt;'Parámetros'!$B$2,"Vencido",IF($E36='Parámetros'!$B$2,"Vence hoy",IF($E36&lt;='Parámetros'!$B$2+'Parámetros'!$B$3,"Próximo","En plazo"))))))))</f>
        <v/>
      </c>
      <c r="L36" s="24">
        <f>IF($A36="","",IF($H36="","",MAX(0,'Parámetros'!$B$2-$H36)))</f>
        <v/>
      </c>
      <c r="M36" s="25">
        <f>IF($A36="","",IF($F36="Cancelado","Gris",IF(OR($K36="Sin fecha prometida",$K36="Entregado sin fecha real",$K36="Vencido",$K36="Entregado con retraso"),"Rojo",IF($K36="Entregado a tiempo","Verde",IF($H36="","Rojo",IF(OR($L36&gt;'Parámetros'!$B$4,AND(OR($K36="Vence hoy",$K36="Próximo"),$G36&lt;'Parámetros'!$B$5)),"Ámbar","Verde"))))))</f>
        <v/>
      </c>
      <c r="N36" s="23" t="n"/>
      <c r="O36">
        <f>IFERROR('Parámetros'!D36,"")</f>
        <v/>
      </c>
      <c r="P36">
        <f>IFERROR('Parámetros'!B36,"")</f>
        <v/>
      </c>
    </row>
    <row r="37" ht="31" customHeight="1">
      <c r="A37" s="17" t="n"/>
      <c r="B37" s="18" t="n"/>
      <c r="C37" s="19" t="n"/>
      <c r="D37" s="19" t="n"/>
      <c r="E37" s="19" t="n"/>
      <c r="F37" s="17" t="n"/>
      <c r="G37" s="20" t="n"/>
      <c r="H37" s="19" t="n"/>
      <c r="I37" s="19" t="n"/>
      <c r="J37" s="21">
        <f>IF($A37="","",IF(OR($I37="",$E37=""),"",$I37-$E37))</f>
        <v/>
      </c>
      <c r="K37" s="6">
        <f>IF($A37="","",IF($F37="Cancelado","Cancelado",IF($E37="","Sin fecha prometida",IF($I37&lt;&gt;"",IF($I37&lt;=$E37,"Entregado a tiempo","Entregado con retraso"),IF($F37="Entregado","Entregado sin fecha real",IF($E37&lt;'Parámetros'!$B$2,"Vencido",IF($E37='Parámetros'!$B$2,"Vence hoy",IF($E37&lt;='Parámetros'!$B$2+'Parámetros'!$B$3,"Próximo","En plazo"))))))))</f>
        <v/>
      </c>
      <c r="L37" s="21">
        <f>IF($A37="","",IF($H37="","",MAX(0,'Parámetros'!$B$2-$H37)))</f>
        <v/>
      </c>
      <c r="M37" s="22">
        <f>IF($A37="","",IF($F37="Cancelado","Gris",IF(OR($K37="Sin fecha prometida",$K37="Entregado sin fecha real",$K37="Vencido",$K37="Entregado con retraso"),"Rojo",IF($K37="Entregado a tiempo","Verde",IF($H37="","Rojo",IF(OR($L37&gt;'Parámetros'!$B$4,AND(OR($K37="Vence hoy",$K37="Próximo"),$G37&lt;'Parámetros'!$B$5)),"Ámbar","Verde"))))))</f>
        <v/>
      </c>
      <c r="N37" s="23" t="n"/>
      <c r="O37">
        <f>IFERROR('Parámetros'!D37,"")</f>
        <v/>
      </c>
      <c r="P37">
        <f>IFERROR('Parámetros'!B37,"")</f>
        <v/>
      </c>
    </row>
    <row r="38" ht="31" customHeight="1">
      <c r="A38" s="17" t="n"/>
      <c r="B38" s="18" t="n"/>
      <c r="C38" s="19" t="n"/>
      <c r="D38" s="19" t="n"/>
      <c r="E38" s="19" t="n"/>
      <c r="F38" s="17" t="n"/>
      <c r="G38" s="20" t="n"/>
      <c r="H38" s="19" t="n"/>
      <c r="I38" s="19" t="n"/>
      <c r="J38" s="24">
        <f>IF($A38="","",IF(OR($I38="",$E38=""),"",$I38-$E38))</f>
        <v/>
      </c>
      <c r="K38" s="9">
        <f>IF($A38="","",IF($F38="Cancelado","Cancelado",IF($E38="","Sin fecha prometida",IF($I38&lt;&gt;"",IF($I38&lt;=$E38,"Entregado a tiempo","Entregado con retraso"),IF($F38="Entregado","Entregado sin fecha real",IF($E38&lt;'Parámetros'!$B$2,"Vencido",IF($E38='Parámetros'!$B$2,"Vence hoy",IF($E38&lt;='Parámetros'!$B$2+'Parámetros'!$B$3,"Próximo","En plazo"))))))))</f>
        <v/>
      </c>
      <c r="L38" s="24">
        <f>IF($A38="","",IF($H38="","",MAX(0,'Parámetros'!$B$2-$H38)))</f>
        <v/>
      </c>
      <c r="M38" s="25">
        <f>IF($A38="","",IF($F38="Cancelado","Gris",IF(OR($K38="Sin fecha prometida",$K38="Entregado sin fecha real",$K38="Vencido",$K38="Entregado con retraso"),"Rojo",IF($K38="Entregado a tiempo","Verde",IF($H38="","Rojo",IF(OR($L38&gt;'Parámetros'!$B$4,AND(OR($K38="Vence hoy",$K38="Próximo"),$G38&lt;'Parámetros'!$B$5)),"Ámbar","Verde"))))))</f>
        <v/>
      </c>
      <c r="N38" s="23" t="n"/>
      <c r="O38">
        <f>IFERROR('Parámetros'!D38,"")</f>
        <v/>
      </c>
      <c r="P38">
        <f>IFERROR('Parámetros'!B38,"")</f>
        <v/>
      </c>
    </row>
    <row r="39" ht="31" customHeight="1">
      <c r="A39" s="17" t="n"/>
      <c r="B39" s="18" t="n"/>
      <c r="C39" s="19" t="n"/>
      <c r="D39" s="19" t="n"/>
      <c r="E39" s="19" t="n"/>
      <c r="F39" s="17" t="n"/>
      <c r="G39" s="20" t="n"/>
      <c r="H39" s="19" t="n"/>
      <c r="I39" s="19" t="n"/>
      <c r="J39" s="21">
        <f>IF($A39="","",IF(OR($I39="",$E39=""),"",$I39-$E39))</f>
        <v/>
      </c>
      <c r="K39" s="6">
        <f>IF($A39="","",IF($F39="Cancelado","Cancelado",IF($E39="","Sin fecha prometida",IF($I39&lt;&gt;"",IF($I39&lt;=$E39,"Entregado a tiempo","Entregado con retraso"),IF($F39="Entregado","Entregado sin fecha real",IF($E39&lt;'Parámetros'!$B$2,"Vencido",IF($E39='Parámetros'!$B$2,"Vence hoy",IF($E39&lt;='Parámetros'!$B$2+'Parámetros'!$B$3,"Próximo","En plazo"))))))))</f>
        <v/>
      </c>
      <c r="L39" s="21">
        <f>IF($A39="","",IF($H39="","",MAX(0,'Parámetros'!$B$2-$H39)))</f>
        <v/>
      </c>
      <c r="M39" s="22">
        <f>IF($A39="","",IF($F39="Cancelado","Gris",IF(OR($K39="Sin fecha prometida",$K39="Entregado sin fecha real",$K39="Vencido",$K39="Entregado con retraso"),"Rojo",IF($K39="Entregado a tiempo","Verde",IF($H39="","Rojo",IF(OR($L39&gt;'Parámetros'!$B$4,AND(OR($K39="Vence hoy",$K39="Próximo"),$G39&lt;'Parámetros'!$B$5)),"Ámbar","Verde"))))))</f>
        <v/>
      </c>
      <c r="N39" s="23" t="n"/>
      <c r="O39">
        <f>IFERROR('Parámetros'!D39,"")</f>
        <v/>
      </c>
      <c r="P39">
        <f>IFERROR('Parámetros'!B39,"")</f>
        <v/>
      </c>
    </row>
    <row r="40" ht="31" customHeight="1">
      <c r="A40" s="17" t="n"/>
      <c r="B40" s="18" t="n"/>
      <c r="C40" s="19" t="n"/>
      <c r="D40" s="19" t="n"/>
      <c r="E40" s="19" t="n"/>
      <c r="F40" s="17" t="n"/>
      <c r="G40" s="20" t="n"/>
      <c r="H40" s="19" t="n"/>
      <c r="I40" s="19" t="n"/>
      <c r="J40" s="24">
        <f>IF($A40="","",IF(OR($I40="",$E40=""),"",$I40-$E40))</f>
        <v/>
      </c>
      <c r="K40" s="9">
        <f>IF($A40="","",IF($F40="Cancelado","Cancelado",IF($E40="","Sin fecha prometida",IF($I40&lt;&gt;"",IF($I40&lt;=$E40,"Entregado a tiempo","Entregado con retraso"),IF($F40="Entregado","Entregado sin fecha real",IF($E40&lt;'Parámetros'!$B$2,"Vencido",IF($E40='Parámetros'!$B$2,"Vence hoy",IF($E40&lt;='Parámetros'!$B$2+'Parámetros'!$B$3,"Próximo","En plazo"))))))))</f>
        <v/>
      </c>
      <c r="L40" s="24">
        <f>IF($A40="","",IF($H40="","",MAX(0,'Parámetros'!$B$2-$H40)))</f>
        <v/>
      </c>
      <c r="M40" s="25">
        <f>IF($A40="","",IF($F40="Cancelado","Gris",IF(OR($K40="Sin fecha prometida",$K40="Entregado sin fecha real",$K40="Vencido",$K40="Entregado con retraso"),"Rojo",IF($K40="Entregado a tiempo","Verde",IF($H40="","Rojo",IF(OR($L40&gt;'Parámetros'!$B$4,AND(OR($K40="Vence hoy",$K40="Próximo"),$G40&lt;'Parámetros'!$B$5)),"Ámbar","Verde"))))))</f>
        <v/>
      </c>
      <c r="N40" s="23" t="n"/>
      <c r="O40">
        <f>IFERROR('Parámetros'!D40,"")</f>
        <v/>
      </c>
      <c r="P40">
        <f>IFERROR('Parámetros'!B40,"")</f>
        <v/>
      </c>
    </row>
    <row r="41" ht="31" customHeight="1">
      <c r="A41" s="17" t="n"/>
      <c r="B41" s="18" t="n"/>
      <c r="C41" s="19" t="n"/>
      <c r="D41" s="19" t="n"/>
      <c r="E41" s="19" t="n"/>
      <c r="F41" s="17" t="n"/>
      <c r="G41" s="20" t="n"/>
      <c r="H41" s="19" t="n"/>
      <c r="I41" s="19" t="n"/>
      <c r="J41" s="21">
        <f>IF($A41="","",IF(OR($I41="",$E41=""),"",$I41-$E41))</f>
        <v/>
      </c>
      <c r="K41" s="6">
        <f>IF($A41="","",IF($F41="Cancelado","Cancelado",IF($E41="","Sin fecha prometida",IF($I41&lt;&gt;"",IF($I41&lt;=$E41,"Entregado a tiempo","Entregado con retraso"),IF($F41="Entregado","Entregado sin fecha real",IF($E41&lt;'Parámetros'!$B$2,"Vencido",IF($E41='Parámetros'!$B$2,"Vence hoy",IF($E41&lt;='Parámetros'!$B$2+'Parámetros'!$B$3,"Próximo","En plazo"))))))))</f>
        <v/>
      </c>
      <c r="L41" s="21">
        <f>IF($A41="","",IF($H41="","",MAX(0,'Parámetros'!$B$2-$H41)))</f>
        <v/>
      </c>
      <c r="M41" s="22">
        <f>IF($A41="","",IF($F41="Cancelado","Gris",IF(OR($K41="Sin fecha prometida",$K41="Entregado sin fecha real",$K41="Vencido",$K41="Entregado con retraso"),"Rojo",IF($K41="Entregado a tiempo","Verde",IF($H41="","Rojo",IF(OR($L41&gt;'Parámetros'!$B$4,AND(OR($K41="Vence hoy",$K41="Próximo"),$G41&lt;'Parámetros'!$B$5)),"Ámbar","Verde"))))))</f>
        <v/>
      </c>
      <c r="N41" s="23" t="n"/>
      <c r="O41">
        <f>IFERROR('Parámetros'!D41,"")</f>
        <v/>
      </c>
      <c r="P41">
        <f>IFERROR('Parámetros'!B41,"")</f>
        <v/>
      </c>
    </row>
    <row r="42" ht="31" customHeight="1">
      <c r="A42" s="17" t="n"/>
      <c r="B42" s="18" t="n"/>
      <c r="C42" s="19" t="n"/>
      <c r="D42" s="19" t="n"/>
      <c r="E42" s="19" t="n"/>
      <c r="F42" s="17" t="n"/>
      <c r="G42" s="20" t="n"/>
      <c r="H42" s="19" t="n"/>
      <c r="I42" s="19" t="n"/>
      <c r="J42" s="24">
        <f>IF($A42="","",IF(OR($I42="",$E42=""),"",$I42-$E42))</f>
        <v/>
      </c>
      <c r="K42" s="9">
        <f>IF($A42="","",IF($F42="Cancelado","Cancelado",IF($E42="","Sin fecha prometida",IF($I42&lt;&gt;"",IF($I42&lt;=$E42,"Entregado a tiempo","Entregado con retraso"),IF($F42="Entregado","Entregado sin fecha real",IF($E42&lt;'Parámetros'!$B$2,"Vencido",IF($E42='Parámetros'!$B$2,"Vence hoy",IF($E42&lt;='Parámetros'!$B$2+'Parámetros'!$B$3,"Próximo","En plazo"))))))))</f>
        <v/>
      </c>
      <c r="L42" s="24">
        <f>IF($A42="","",IF($H42="","",MAX(0,'Parámetros'!$B$2-$H42)))</f>
        <v/>
      </c>
      <c r="M42" s="25">
        <f>IF($A42="","",IF($F42="Cancelado","Gris",IF(OR($K42="Sin fecha prometida",$K42="Entregado sin fecha real",$K42="Vencido",$K42="Entregado con retraso"),"Rojo",IF($K42="Entregado a tiempo","Verde",IF($H42="","Rojo",IF(OR($L42&gt;'Parámetros'!$B$4,AND(OR($K42="Vence hoy",$K42="Próximo"),$G42&lt;'Parámetros'!$B$5)),"Ámbar","Verde"))))))</f>
        <v/>
      </c>
      <c r="N42" s="23" t="n"/>
      <c r="O42">
        <f>IFERROR('Parámetros'!D42,"")</f>
        <v/>
      </c>
      <c r="P42">
        <f>IFERROR('Parámetros'!B42,"")</f>
        <v/>
      </c>
    </row>
    <row r="43" ht="31" customHeight="1">
      <c r="A43" s="17" t="n"/>
      <c r="B43" s="18" t="n"/>
      <c r="C43" s="19" t="n"/>
      <c r="D43" s="19" t="n"/>
      <c r="E43" s="19" t="n"/>
      <c r="F43" s="17" t="n"/>
      <c r="G43" s="20" t="n"/>
      <c r="H43" s="19" t="n"/>
      <c r="I43" s="19" t="n"/>
      <c r="J43" s="21">
        <f>IF($A43="","",IF(OR($I43="",$E43=""),"",$I43-$E43))</f>
        <v/>
      </c>
      <c r="K43" s="6">
        <f>IF($A43="","",IF($F43="Cancelado","Cancelado",IF($E43="","Sin fecha prometida",IF($I43&lt;&gt;"",IF($I43&lt;=$E43,"Entregado a tiempo","Entregado con retraso"),IF($F43="Entregado","Entregado sin fecha real",IF($E43&lt;'Parámetros'!$B$2,"Vencido",IF($E43='Parámetros'!$B$2,"Vence hoy",IF($E43&lt;='Parámetros'!$B$2+'Parámetros'!$B$3,"Próximo","En plazo"))))))))</f>
        <v/>
      </c>
      <c r="L43" s="21">
        <f>IF($A43="","",IF($H43="","",MAX(0,'Parámetros'!$B$2-$H43)))</f>
        <v/>
      </c>
      <c r="M43" s="22">
        <f>IF($A43="","",IF($F43="Cancelado","Gris",IF(OR($K43="Sin fecha prometida",$K43="Entregado sin fecha real",$K43="Vencido",$K43="Entregado con retraso"),"Rojo",IF($K43="Entregado a tiempo","Verde",IF($H43="","Rojo",IF(OR($L43&gt;'Parámetros'!$B$4,AND(OR($K43="Vence hoy",$K43="Próximo"),$G43&lt;'Parámetros'!$B$5)),"Ámbar","Verde"))))))</f>
        <v/>
      </c>
      <c r="N43" s="23" t="n"/>
      <c r="O43">
        <f>IFERROR('Parámetros'!D43,"")</f>
        <v/>
      </c>
      <c r="P43">
        <f>IFERROR('Parámetros'!B43,"")</f>
        <v/>
      </c>
    </row>
    <row r="44" ht="31" customHeight="1">
      <c r="A44" s="17" t="n"/>
      <c r="B44" s="18" t="n"/>
      <c r="C44" s="19" t="n"/>
      <c r="D44" s="19" t="n"/>
      <c r="E44" s="19" t="n"/>
      <c r="F44" s="17" t="n"/>
      <c r="G44" s="20" t="n"/>
      <c r="H44" s="19" t="n"/>
      <c r="I44" s="19" t="n"/>
      <c r="J44" s="24">
        <f>IF($A44="","",IF(OR($I44="",$E44=""),"",$I44-$E44))</f>
        <v/>
      </c>
      <c r="K44" s="9">
        <f>IF($A44="","",IF($F44="Cancelado","Cancelado",IF($E44="","Sin fecha prometida",IF($I44&lt;&gt;"",IF($I44&lt;=$E44,"Entregado a tiempo","Entregado con retraso"),IF($F44="Entregado","Entregado sin fecha real",IF($E44&lt;'Parámetros'!$B$2,"Vencido",IF($E44='Parámetros'!$B$2,"Vence hoy",IF($E44&lt;='Parámetros'!$B$2+'Parámetros'!$B$3,"Próximo","En plazo"))))))))</f>
        <v/>
      </c>
      <c r="L44" s="24">
        <f>IF($A44="","",IF($H44="","",MAX(0,'Parámetros'!$B$2-$H44)))</f>
        <v/>
      </c>
      <c r="M44" s="25">
        <f>IF($A44="","",IF($F44="Cancelado","Gris",IF(OR($K44="Sin fecha prometida",$K44="Entregado sin fecha real",$K44="Vencido",$K44="Entregado con retraso"),"Rojo",IF($K44="Entregado a tiempo","Verde",IF($H44="","Rojo",IF(OR($L44&gt;'Parámetros'!$B$4,AND(OR($K44="Vence hoy",$K44="Próximo"),$G44&lt;'Parámetros'!$B$5)),"Ámbar","Verde"))))))</f>
        <v/>
      </c>
      <c r="N44" s="23" t="n"/>
      <c r="O44">
        <f>IFERROR('Parámetros'!D44,"")</f>
        <v/>
      </c>
      <c r="P44">
        <f>IFERROR('Parámetros'!B44,"")</f>
        <v/>
      </c>
    </row>
    <row r="45" ht="31" customHeight="1">
      <c r="A45" s="17" t="n"/>
      <c r="B45" s="18" t="n"/>
      <c r="C45" s="19" t="n"/>
      <c r="D45" s="19" t="n"/>
      <c r="E45" s="19" t="n"/>
      <c r="F45" s="17" t="n"/>
      <c r="G45" s="20" t="n"/>
      <c r="H45" s="19" t="n"/>
      <c r="I45" s="19" t="n"/>
      <c r="J45" s="21">
        <f>IF($A45="","",IF(OR($I45="",$E45=""),"",$I45-$E45))</f>
        <v/>
      </c>
      <c r="K45" s="6">
        <f>IF($A45="","",IF($F45="Cancelado","Cancelado",IF($E45="","Sin fecha prometida",IF($I45&lt;&gt;"",IF($I45&lt;=$E45,"Entregado a tiempo","Entregado con retraso"),IF($F45="Entregado","Entregado sin fecha real",IF($E45&lt;'Parámetros'!$B$2,"Vencido",IF($E45='Parámetros'!$B$2,"Vence hoy",IF($E45&lt;='Parámetros'!$B$2+'Parámetros'!$B$3,"Próximo","En plazo"))))))))</f>
        <v/>
      </c>
      <c r="L45" s="21">
        <f>IF($A45="","",IF($H45="","",MAX(0,'Parámetros'!$B$2-$H45)))</f>
        <v/>
      </c>
      <c r="M45" s="22">
        <f>IF($A45="","",IF($F45="Cancelado","Gris",IF(OR($K45="Sin fecha prometida",$K45="Entregado sin fecha real",$K45="Vencido",$K45="Entregado con retraso"),"Rojo",IF($K45="Entregado a tiempo","Verde",IF($H45="","Rojo",IF(OR($L45&gt;'Parámetros'!$B$4,AND(OR($K45="Vence hoy",$K45="Próximo"),$G45&lt;'Parámetros'!$B$5)),"Ámbar","Verde"))))))</f>
        <v/>
      </c>
      <c r="N45" s="23" t="n"/>
      <c r="O45">
        <f>IFERROR('Parámetros'!D45,"")</f>
        <v/>
      </c>
      <c r="P45">
        <f>IFERROR('Parámetros'!B45,"")</f>
        <v/>
      </c>
    </row>
    <row r="46" ht="31" customHeight="1">
      <c r="A46" s="17" t="n"/>
      <c r="B46" s="18" t="n"/>
      <c r="C46" s="19" t="n"/>
      <c r="D46" s="19" t="n"/>
      <c r="E46" s="19" t="n"/>
      <c r="F46" s="17" t="n"/>
      <c r="G46" s="20" t="n"/>
      <c r="H46" s="19" t="n"/>
      <c r="I46" s="19" t="n"/>
      <c r="J46" s="24">
        <f>IF($A46="","",IF(OR($I46="",$E46=""),"",$I46-$E46))</f>
        <v/>
      </c>
      <c r="K46" s="9">
        <f>IF($A46="","",IF($F46="Cancelado","Cancelado",IF($E46="","Sin fecha prometida",IF($I46&lt;&gt;"",IF($I46&lt;=$E46,"Entregado a tiempo","Entregado con retraso"),IF($F46="Entregado","Entregado sin fecha real",IF($E46&lt;'Parámetros'!$B$2,"Vencido",IF($E46='Parámetros'!$B$2,"Vence hoy",IF($E46&lt;='Parámetros'!$B$2+'Parámetros'!$B$3,"Próximo","En plazo"))))))))</f>
        <v/>
      </c>
      <c r="L46" s="24">
        <f>IF($A46="","",IF($H46="","",MAX(0,'Parámetros'!$B$2-$H46)))</f>
        <v/>
      </c>
      <c r="M46" s="25">
        <f>IF($A46="","",IF($F46="Cancelado","Gris",IF(OR($K46="Sin fecha prometida",$K46="Entregado sin fecha real",$K46="Vencido",$K46="Entregado con retraso"),"Rojo",IF($K46="Entregado a tiempo","Verde",IF($H46="","Rojo",IF(OR($L46&gt;'Parámetros'!$B$4,AND(OR($K46="Vence hoy",$K46="Próximo"),$G46&lt;'Parámetros'!$B$5)),"Ámbar","Verde"))))))</f>
        <v/>
      </c>
      <c r="N46" s="23" t="n"/>
      <c r="O46">
        <f>IFERROR('Parámetros'!D46,"")</f>
        <v/>
      </c>
      <c r="P46">
        <f>IFERROR('Parámetros'!B46,"")</f>
        <v/>
      </c>
    </row>
    <row r="47" ht="31" customHeight="1">
      <c r="A47" s="17" t="n"/>
      <c r="B47" s="18" t="n"/>
      <c r="C47" s="19" t="n"/>
      <c r="D47" s="19" t="n"/>
      <c r="E47" s="19" t="n"/>
      <c r="F47" s="17" t="n"/>
      <c r="G47" s="20" t="n"/>
      <c r="H47" s="19" t="n"/>
      <c r="I47" s="19" t="n"/>
      <c r="J47" s="21">
        <f>IF($A47="","",IF(OR($I47="",$E47=""),"",$I47-$E47))</f>
        <v/>
      </c>
      <c r="K47" s="6">
        <f>IF($A47="","",IF($F47="Cancelado","Cancelado",IF($E47="","Sin fecha prometida",IF($I47&lt;&gt;"",IF($I47&lt;=$E47,"Entregado a tiempo","Entregado con retraso"),IF($F47="Entregado","Entregado sin fecha real",IF($E47&lt;'Parámetros'!$B$2,"Vencido",IF($E47='Parámetros'!$B$2,"Vence hoy",IF($E47&lt;='Parámetros'!$B$2+'Parámetros'!$B$3,"Próximo","En plazo"))))))))</f>
        <v/>
      </c>
      <c r="L47" s="21">
        <f>IF($A47="","",IF($H47="","",MAX(0,'Parámetros'!$B$2-$H47)))</f>
        <v/>
      </c>
      <c r="M47" s="22">
        <f>IF($A47="","",IF($F47="Cancelado","Gris",IF(OR($K47="Sin fecha prometida",$K47="Entregado sin fecha real",$K47="Vencido",$K47="Entregado con retraso"),"Rojo",IF($K47="Entregado a tiempo","Verde",IF($H47="","Rojo",IF(OR($L47&gt;'Parámetros'!$B$4,AND(OR($K47="Vence hoy",$K47="Próximo"),$G47&lt;'Parámetros'!$B$5)),"Ámbar","Verde"))))))</f>
        <v/>
      </c>
      <c r="N47" s="23" t="n"/>
      <c r="O47">
        <f>IFERROR('Parámetros'!D47,"")</f>
        <v/>
      </c>
      <c r="P47">
        <f>IFERROR('Parámetros'!B47,"")</f>
        <v/>
      </c>
    </row>
    <row r="48" ht="31" customHeight="1">
      <c r="A48" s="17" t="n"/>
      <c r="B48" s="18" t="n"/>
      <c r="C48" s="19" t="n"/>
      <c r="D48" s="19" t="n"/>
      <c r="E48" s="19" t="n"/>
      <c r="F48" s="17" t="n"/>
      <c r="G48" s="20" t="n"/>
      <c r="H48" s="19" t="n"/>
      <c r="I48" s="19" t="n"/>
      <c r="J48" s="24">
        <f>IF($A48="","",IF(OR($I48="",$E48=""),"",$I48-$E48))</f>
        <v/>
      </c>
      <c r="K48" s="9">
        <f>IF($A48="","",IF($F48="Cancelado","Cancelado",IF($E48="","Sin fecha prometida",IF($I48&lt;&gt;"",IF($I48&lt;=$E48,"Entregado a tiempo","Entregado con retraso"),IF($F48="Entregado","Entregado sin fecha real",IF($E48&lt;'Parámetros'!$B$2,"Vencido",IF($E48='Parámetros'!$B$2,"Vence hoy",IF($E48&lt;='Parámetros'!$B$2+'Parámetros'!$B$3,"Próximo","En plazo"))))))))</f>
        <v/>
      </c>
      <c r="L48" s="24">
        <f>IF($A48="","",IF($H48="","",MAX(0,'Parámetros'!$B$2-$H48)))</f>
        <v/>
      </c>
      <c r="M48" s="25">
        <f>IF($A48="","",IF($F48="Cancelado","Gris",IF(OR($K48="Sin fecha prometida",$K48="Entregado sin fecha real",$K48="Vencido",$K48="Entregado con retraso"),"Rojo",IF($K48="Entregado a tiempo","Verde",IF($H48="","Rojo",IF(OR($L48&gt;'Parámetros'!$B$4,AND(OR($K48="Vence hoy",$K48="Próximo"),$G48&lt;'Parámetros'!$B$5)),"Ámbar","Verde"))))))</f>
        <v/>
      </c>
      <c r="N48" s="23" t="n"/>
      <c r="O48">
        <f>IFERROR('Parámetros'!D48,"")</f>
        <v/>
      </c>
      <c r="P48">
        <f>IFERROR('Parámetros'!B48,"")</f>
        <v/>
      </c>
    </row>
    <row r="49" ht="31" customHeight="1">
      <c r="A49" s="17" t="n"/>
      <c r="B49" s="18" t="n"/>
      <c r="C49" s="19" t="n"/>
      <c r="D49" s="19" t="n"/>
      <c r="E49" s="19" t="n"/>
      <c r="F49" s="17" t="n"/>
      <c r="G49" s="20" t="n"/>
      <c r="H49" s="19" t="n"/>
      <c r="I49" s="19" t="n"/>
      <c r="J49" s="21">
        <f>IF($A49="","",IF(OR($I49="",$E49=""),"",$I49-$E49))</f>
        <v/>
      </c>
      <c r="K49" s="6">
        <f>IF($A49="","",IF($F49="Cancelado","Cancelado",IF($E49="","Sin fecha prometida",IF($I49&lt;&gt;"",IF($I49&lt;=$E49,"Entregado a tiempo","Entregado con retraso"),IF($F49="Entregado","Entregado sin fecha real",IF($E49&lt;'Parámetros'!$B$2,"Vencido",IF($E49='Parámetros'!$B$2,"Vence hoy",IF($E49&lt;='Parámetros'!$B$2+'Parámetros'!$B$3,"Próximo","En plazo"))))))))</f>
        <v/>
      </c>
      <c r="L49" s="21">
        <f>IF($A49="","",IF($H49="","",MAX(0,'Parámetros'!$B$2-$H49)))</f>
        <v/>
      </c>
      <c r="M49" s="22">
        <f>IF($A49="","",IF($F49="Cancelado","Gris",IF(OR($K49="Sin fecha prometida",$K49="Entregado sin fecha real",$K49="Vencido",$K49="Entregado con retraso"),"Rojo",IF($K49="Entregado a tiempo","Verde",IF($H49="","Rojo",IF(OR($L49&gt;'Parámetros'!$B$4,AND(OR($K49="Vence hoy",$K49="Próximo"),$G49&lt;'Parámetros'!$B$5)),"Ámbar","Verde"))))))</f>
        <v/>
      </c>
      <c r="N49" s="23" t="n"/>
      <c r="O49">
        <f>IFERROR('Parámetros'!D49,"")</f>
        <v/>
      </c>
      <c r="P49">
        <f>IFERROR('Parámetros'!B49,"")</f>
        <v/>
      </c>
    </row>
    <row r="50" ht="31" customHeight="1">
      <c r="A50" s="17" t="n"/>
      <c r="B50" s="18" t="n"/>
      <c r="C50" s="19" t="n"/>
      <c r="D50" s="19" t="n"/>
      <c r="E50" s="19" t="n"/>
      <c r="F50" s="17" t="n"/>
      <c r="G50" s="20" t="n"/>
      <c r="H50" s="19" t="n"/>
      <c r="I50" s="19" t="n"/>
      <c r="J50" s="24">
        <f>IF($A50="","",IF(OR($I50="",$E50=""),"",$I50-$E50))</f>
        <v/>
      </c>
      <c r="K50" s="9">
        <f>IF($A50="","",IF($F50="Cancelado","Cancelado",IF($E50="","Sin fecha prometida",IF($I50&lt;&gt;"",IF($I50&lt;=$E50,"Entregado a tiempo","Entregado con retraso"),IF($F50="Entregado","Entregado sin fecha real",IF($E50&lt;'Parámetros'!$B$2,"Vencido",IF($E50='Parámetros'!$B$2,"Vence hoy",IF($E50&lt;='Parámetros'!$B$2+'Parámetros'!$B$3,"Próximo","En plazo"))))))))</f>
        <v/>
      </c>
      <c r="L50" s="24">
        <f>IF($A50="","",IF($H50="","",MAX(0,'Parámetros'!$B$2-$H50)))</f>
        <v/>
      </c>
      <c r="M50" s="25">
        <f>IF($A50="","",IF($F50="Cancelado","Gris",IF(OR($K50="Sin fecha prometida",$K50="Entregado sin fecha real",$K50="Vencido",$K50="Entregado con retraso"),"Rojo",IF($K50="Entregado a tiempo","Verde",IF($H50="","Rojo",IF(OR($L50&gt;'Parámetros'!$B$4,AND(OR($K50="Vence hoy",$K50="Próximo"),$G50&lt;'Parámetros'!$B$5)),"Ámbar","Verde"))))))</f>
        <v/>
      </c>
      <c r="N50" s="23" t="n"/>
      <c r="O50">
        <f>IFERROR('Parámetros'!D50,"")</f>
        <v/>
      </c>
      <c r="P50">
        <f>IFERROR('Parámetros'!B50,"")</f>
        <v/>
      </c>
    </row>
    <row r="51" ht="31" customHeight="1">
      <c r="A51" s="17" t="n"/>
      <c r="B51" s="18" t="n"/>
      <c r="C51" s="19" t="n"/>
      <c r="D51" s="19" t="n"/>
      <c r="E51" s="19" t="n"/>
      <c r="F51" s="17" t="n"/>
      <c r="G51" s="20" t="n"/>
      <c r="H51" s="19" t="n"/>
      <c r="I51" s="19" t="n"/>
      <c r="J51" s="21">
        <f>IF($A51="","",IF(OR($I51="",$E51=""),"",$I51-$E51))</f>
        <v/>
      </c>
      <c r="K51" s="6">
        <f>IF($A51="","",IF($F51="Cancelado","Cancelado",IF($E51="","Sin fecha prometida",IF($I51&lt;&gt;"",IF($I51&lt;=$E51,"Entregado a tiempo","Entregado con retraso"),IF($F51="Entregado","Entregado sin fecha real",IF($E51&lt;'Parámetros'!$B$2,"Vencido",IF($E51='Parámetros'!$B$2,"Vence hoy",IF($E51&lt;='Parámetros'!$B$2+'Parámetros'!$B$3,"Próximo","En plazo"))))))))</f>
        <v/>
      </c>
      <c r="L51" s="21">
        <f>IF($A51="","",IF($H51="","",MAX(0,'Parámetros'!$B$2-$H51)))</f>
        <v/>
      </c>
      <c r="M51" s="22">
        <f>IF($A51="","",IF($F51="Cancelado","Gris",IF(OR($K51="Sin fecha prometida",$K51="Entregado sin fecha real",$K51="Vencido",$K51="Entregado con retraso"),"Rojo",IF($K51="Entregado a tiempo","Verde",IF($H51="","Rojo",IF(OR($L51&gt;'Parámetros'!$B$4,AND(OR($K51="Vence hoy",$K51="Próximo"),$G51&lt;'Parámetros'!$B$5)),"Ámbar","Verde"))))))</f>
        <v/>
      </c>
      <c r="N51" s="23" t="n"/>
      <c r="O51">
        <f>IFERROR('Parámetros'!D51,"")</f>
        <v/>
      </c>
      <c r="P51">
        <f>IFERROR('Parámetros'!B51,"")</f>
        <v/>
      </c>
    </row>
    <row r="52" ht="31" customHeight="1">
      <c r="A52" s="17" t="n"/>
      <c r="B52" s="18" t="n"/>
      <c r="C52" s="19" t="n"/>
      <c r="D52" s="19" t="n"/>
      <c r="E52" s="19" t="n"/>
      <c r="F52" s="17" t="n"/>
      <c r="G52" s="20" t="n"/>
      <c r="H52" s="19" t="n"/>
      <c r="I52" s="19" t="n"/>
      <c r="J52" s="24">
        <f>IF($A52="","",IF(OR($I52="",$E52=""),"",$I52-$E52))</f>
        <v/>
      </c>
      <c r="K52" s="9">
        <f>IF($A52="","",IF($F52="Cancelado","Cancelado",IF($E52="","Sin fecha prometida",IF($I52&lt;&gt;"",IF($I52&lt;=$E52,"Entregado a tiempo","Entregado con retraso"),IF($F52="Entregado","Entregado sin fecha real",IF($E52&lt;'Parámetros'!$B$2,"Vencido",IF($E52='Parámetros'!$B$2,"Vence hoy",IF($E52&lt;='Parámetros'!$B$2+'Parámetros'!$B$3,"Próximo","En plazo"))))))))</f>
        <v/>
      </c>
      <c r="L52" s="24">
        <f>IF($A52="","",IF($H52="","",MAX(0,'Parámetros'!$B$2-$H52)))</f>
        <v/>
      </c>
      <c r="M52" s="25">
        <f>IF($A52="","",IF($F52="Cancelado","Gris",IF(OR($K52="Sin fecha prometida",$K52="Entregado sin fecha real",$K52="Vencido",$K52="Entregado con retraso"),"Rojo",IF($K52="Entregado a tiempo","Verde",IF($H52="","Rojo",IF(OR($L52&gt;'Parámetros'!$B$4,AND(OR($K52="Vence hoy",$K52="Próximo"),$G52&lt;'Parámetros'!$B$5)),"Ámbar","Verde"))))))</f>
        <v/>
      </c>
      <c r="N52" s="23" t="n"/>
      <c r="O52">
        <f>IFERROR('Parámetros'!D52,"")</f>
        <v/>
      </c>
      <c r="P52">
        <f>IFERROR('Parámetros'!B52,"")</f>
        <v/>
      </c>
    </row>
    <row r="53" ht="31" customHeight="1">
      <c r="A53" s="17" t="n"/>
      <c r="B53" s="18" t="n"/>
      <c r="C53" s="19" t="n"/>
      <c r="D53" s="19" t="n"/>
      <c r="E53" s="19" t="n"/>
      <c r="F53" s="17" t="n"/>
      <c r="G53" s="20" t="n"/>
      <c r="H53" s="19" t="n"/>
      <c r="I53" s="19" t="n"/>
      <c r="J53" s="21">
        <f>IF($A53="","",IF(OR($I53="",$E53=""),"",$I53-$E53))</f>
        <v/>
      </c>
      <c r="K53" s="6">
        <f>IF($A53="","",IF($F53="Cancelado","Cancelado",IF($E53="","Sin fecha prometida",IF($I53&lt;&gt;"",IF($I53&lt;=$E53,"Entregado a tiempo","Entregado con retraso"),IF($F53="Entregado","Entregado sin fecha real",IF($E53&lt;'Parámetros'!$B$2,"Vencido",IF($E53='Parámetros'!$B$2,"Vence hoy",IF($E53&lt;='Parámetros'!$B$2+'Parámetros'!$B$3,"Próximo","En plazo"))))))))</f>
        <v/>
      </c>
      <c r="L53" s="21">
        <f>IF($A53="","",IF($H53="","",MAX(0,'Parámetros'!$B$2-$H53)))</f>
        <v/>
      </c>
      <c r="M53" s="22">
        <f>IF($A53="","",IF($F53="Cancelado","Gris",IF(OR($K53="Sin fecha prometida",$K53="Entregado sin fecha real",$K53="Vencido",$K53="Entregado con retraso"),"Rojo",IF($K53="Entregado a tiempo","Verde",IF($H53="","Rojo",IF(OR($L53&gt;'Parámetros'!$B$4,AND(OR($K53="Vence hoy",$K53="Próximo"),$G53&lt;'Parámetros'!$B$5)),"Ámbar","Verde"))))))</f>
        <v/>
      </c>
      <c r="N53" s="23" t="n"/>
      <c r="O53">
        <f>IFERROR('Parámetros'!D53,"")</f>
        <v/>
      </c>
      <c r="P53">
        <f>IFERROR('Parámetros'!B53,"")</f>
        <v/>
      </c>
    </row>
    <row r="54" ht="31" customHeight="1">
      <c r="A54" s="17" t="n"/>
      <c r="B54" s="18" t="n"/>
      <c r="C54" s="19" t="n"/>
      <c r="D54" s="19" t="n"/>
      <c r="E54" s="19" t="n"/>
      <c r="F54" s="17" t="n"/>
      <c r="G54" s="20" t="n"/>
      <c r="H54" s="19" t="n"/>
      <c r="I54" s="19" t="n"/>
      <c r="J54" s="24">
        <f>IF($A54="","",IF(OR($I54="",$E54=""),"",$I54-$E54))</f>
        <v/>
      </c>
      <c r="K54" s="9">
        <f>IF($A54="","",IF($F54="Cancelado","Cancelado",IF($E54="","Sin fecha prometida",IF($I54&lt;&gt;"",IF($I54&lt;=$E54,"Entregado a tiempo","Entregado con retraso"),IF($F54="Entregado","Entregado sin fecha real",IF($E54&lt;'Parámetros'!$B$2,"Vencido",IF($E54='Parámetros'!$B$2,"Vence hoy",IF($E54&lt;='Parámetros'!$B$2+'Parámetros'!$B$3,"Próximo","En plazo"))))))))</f>
        <v/>
      </c>
      <c r="L54" s="24">
        <f>IF($A54="","",IF($H54="","",MAX(0,'Parámetros'!$B$2-$H54)))</f>
        <v/>
      </c>
      <c r="M54" s="25">
        <f>IF($A54="","",IF($F54="Cancelado","Gris",IF(OR($K54="Sin fecha prometida",$K54="Entregado sin fecha real",$K54="Vencido",$K54="Entregado con retraso"),"Rojo",IF($K54="Entregado a tiempo","Verde",IF($H54="","Rojo",IF(OR($L54&gt;'Parámetros'!$B$4,AND(OR($K54="Vence hoy",$K54="Próximo"),$G54&lt;'Parámetros'!$B$5)),"Ámbar","Verde"))))))</f>
        <v/>
      </c>
      <c r="N54" s="23" t="n"/>
      <c r="O54">
        <f>IFERROR('Parámetros'!D54,"")</f>
        <v/>
      </c>
      <c r="P54">
        <f>IFERROR('Parámetros'!B54,"")</f>
        <v/>
      </c>
    </row>
    <row r="55" ht="31" customHeight="1">
      <c r="A55" s="17" t="n"/>
      <c r="B55" s="18" t="n"/>
      <c r="C55" s="19" t="n"/>
      <c r="D55" s="19" t="n"/>
      <c r="E55" s="19" t="n"/>
      <c r="F55" s="17" t="n"/>
      <c r="G55" s="20" t="n"/>
      <c r="H55" s="19" t="n"/>
      <c r="I55" s="19" t="n"/>
      <c r="J55" s="21">
        <f>IF($A55="","",IF(OR($I55="",$E55=""),"",$I55-$E55))</f>
        <v/>
      </c>
      <c r="K55" s="6">
        <f>IF($A55="","",IF($F55="Cancelado","Cancelado",IF($E55="","Sin fecha prometida",IF($I55&lt;&gt;"",IF($I55&lt;=$E55,"Entregado a tiempo","Entregado con retraso"),IF($F55="Entregado","Entregado sin fecha real",IF($E55&lt;'Parámetros'!$B$2,"Vencido",IF($E55='Parámetros'!$B$2,"Vence hoy",IF($E55&lt;='Parámetros'!$B$2+'Parámetros'!$B$3,"Próximo","En plazo"))))))))</f>
        <v/>
      </c>
      <c r="L55" s="21">
        <f>IF($A55="","",IF($H55="","",MAX(0,'Parámetros'!$B$2-$H55)))</f>
        <v/>
      </c>
      <c r="M55" s="22">
        <f>IF($A55="","",IF($F55="Cancelado","Gris",IF(OR($K55="Sin fecha prometida",$K55="Entregado sin fecha real",$K55="Vencido",$K55="Entregado con retraso"),"Rojo",IF($K55="Entregado a tiempo","Verde",IF($H55="","Rojo",IF(OR($L55&gt;'Parámetros'!$B$4,AND(OR($K55="Vence hoy",$K55="Próximo"),$G55&lt;'Parámetros'!$B$5)),"Ámbar","Verde"))))))</f>
        <v/>
      </c>
      <c r="N55" s="23" t="n"/>
      <c r="O55">
        <f>IFERROR('Parámetros'!D55,"")</f>
        <v/>
      </c>
      <c r="P55">
        <f>IFERROR('Parámetros'!B55,"")</f>
        <v/>
      </c>
    </row>
    <row r="56" ht="31" customHeight="1">
      <c r="A56" s="17" t="n"/>
      <c r="B56" s="18" t="n"/>
      <c r="C56" s="19" t="n"/>
      <c r="D56" s="19" t="n"/>
      <c r="E56" s="19" t="n"/>
      <c r="F56" s="17" t="n"/>
      <c r="G56" s="20" t="n"/>
      <c r="H56" s="19" t="n"/>
      <c r="I56" s="19" t="n"/>
      <c r="J56" s="24">
        <f>IF($A56="","",IF(OR($I56="",$E56=""),"",$I56-$E56))</f>
        <v/>
      </c>
      <c r="K56" s="9">
        <f>IF($A56="","",IF($F56="Cancelado","Cancelado",IF($E56="","Sin fecha prometida",IF($I56&lt;&gt;"",IF($I56&lt;=$E56,"Entregado a tiempo","Entregado con retraso"),IF($F56="Entregado","Entregado sin fecha real",IF($E56&lt;'Parámetros'!$B$2,"Vencido",IF($E56='Parámetros'!$B$2,"Vence hoy",IF($E56&lt;='Parámetros'!$B$2+'Parámetros'!$B$3,"Próximo","En plazo"))))))))</f>
        <v/>
      </c>
      <c r="L56" s="24">
        <f>IF($A56="","",IF($H56="","",MAX(0,'Parámetros'!$B$2-$H56)))</f>
        <v/>
      </c>
      <c r="M56" s="25">
        <f>IF($A56="","",IF($F56="Cancelado","Gris",IF(OR($K56="Sin fecha prometida",$K56="Entregado sin fecha real",$K56="Vencido",$K56="Entregado con retraso"),"Rojo",IF($K56="Entregado a tiempo","Verde",IF($H56="","Rojo",IF(OR($L56&gt;'Parámetros'!$B$4,AND(OR($K56="Vence hoy",$K56="Próximo"),$G56&lt;'Parámetros'!$B$5)),"Ámbar","Verde"))))))</f>
        <v/>
      </c>
      <c r="N56" s="23" t="n"/>
      <c r="O56">
        <f>IFERROR('Parámetros'!D56,"")</f>
        <v/>
      </c>
      <c r="P56">
        <f>IFERROR('Parámetros'!B56,"")</f>
        <v/>
      </c>
    </row>
    <row r="57" ht="31" customHeight="1">
      <c r="A57" s="17" t="n"/>
      <c r="B57" s="18" t="n"/>
      <c r="C57" s="19" t="n"/>
      <c r="D57" s="19" t="n"/>
      <c r="E57" s="19" t="n"/>
      <c r="F57" s="17" t="n"/>
      <c r="G57" s="20" t="n"/>
      <c r="H57" s="19" t="n"/>
      <c r="I57" s="19" t="n"/>
      <c r="J57" s="21">
        <f>IF($A57="","",IF(OR($I57="",$E57=""),"",$I57-$E57))</f>
        <v/>
      </c>
      <c r="K57" s="6">
        <f>IF($A57="","",IF($F57="Cancelado","Cancelado",IF($E57="","Sin fecha prometida",IF($I57&lt;&gt;"",IF($I57&lt;=$E57,"Entregado a tiempo","Entregado con retraso"),IF($F57="Entregado","Entregado sin fecha real",IF($E57&lt;'Parámetros'!$B$2,"Vencido",IF($E57='Parámetros'!$B$2,"Vence hoy",IF($E57&lt;='Parámetros'!$B$2+'Parámetros'!$B$3,"Próximo","En plazo"))))))))</f>
        <v/>
      </c>
      <c r="L57" s="21">
        <f>IF($A57="","",IF($H57="","",MAX(0,'Parámetros'!$B$2-$H57)))</f>
        <v/>
      </c>
      <c r="M57" s="22">
        <f>IF($A57="","",IF($F57="Cancelado","Gris",IF(OR($K57="Sin fecha prometida",$K57="Entregado sin fecha real",$K57="Vencido",$K57="Entregado con retraso"),"Rojo",IF($K57="Entregado a tiempo","Verde",IF($H57="","Rojo",IF(OR($L57&gt;'Parámetros'!$B$4,AND(OR($K57="Vence hoy",$K57="Próximo"),$G57&lt;'Parámetros'!$B$5)),"Ámbar","Verde"))))))</f>
        <v/>
      </c>
      <c r="N57" s="23" t="n"/>
      <c r="O57">
        <f>IFERROR('Parámetros'!D57,"")</f>
        <v/>
      </c>
      <c r="P57">
        <f>IFERROR('Parámetros'!B57,"")</f>
        <v/>
      </c>
    </row>
    <row r="58" ht="31" customHeight="1">
      <c r="A58" s="17" t="n"/>
      <c r="B58" s="18" t="n"/>
      <c r="C58" s="19" t="n"/>
      <c r="D58" s="19" t="n"/>
      <c r="E58" s="19" t="n"/>
      <c r="F58" s="17" t="n"/>
      <c r="G58" s="20" t="n"/>
      <c r="H58" s="19" t="n"/>
      <c r="I58" s="19" t="n"/>
      <c r="J58" s="24">
        <f>IF($A58="","",IF(OR($I58="",$E58=""),"",$I58-$E58))</f>
        <v/>
      </c>
      <c r="K58" s="9">
        <f>IF($A58="","",IF($F58="Cancelado","Cancelado",IF($E58="","Sin fecha prometida",IF($I58&lt;&gt;"",IF($I58&lt;=$E58,"Entregado a tiempo","Entregado con retraso"),IF($F58="Entregado","Entregado sin fecha real",IF($E58&lt;'Parámetros'!$B$2,"Vencido",IF($E58='Parámetros'!$B$2,"Vence hoy",IF($E58&lt;='Parámetros'!$B$2+'Parámetros'!$B$3,"Próximo","En plazo"))))))))</f>
        <v/>
      </c>
      <c r="L58" s="24">
        <f>IF($A58="","",IF($H58="","",MAX(0,'Parámetros'!$B$2-$H58)))</f>
        <v/>
      </c>
      <c r="M58" s="25">
        <f>IF($A58="","",IF($F58="Cancelado","Gris",IF(OR($K58="Sin fecha prometida",$K58="Entregado sin fecha real",$K58="Vencido",$K58="Entregado con retraso"),"Rojo",IF($K58="Entregado a tiempo","Verde",IF($H58="","Rojo",IF(OR($L58&gt;'Parámetros'!$B$4,AND(OR($K58="Vence hoy",$K58="Próximo"),$G58&lt;'Parámetros'!$B$5)),"Ámbar","Verde"))))))</f>
        <v/>
      </c>
      <c r="N58" s="23" t="n"/>
      <c r="O58">
        <f>IFERROR('Parámetros'!D58,"")</f>
        <v/>
      </c>
      <c r="P58">
        <f>IFERROR('Parámetros'!B58,"")</f>
        <v/>
      </c>
    </row>
    <row r="59" ht="31" customHeight="1">
      <c r="A59" s="17" t="n"/>
      <c r="B59" s="18" t="n"/>
      <c r="C59" s="19" t="n"/>
      <c r="D59" s="19" t="n"/>
      <c r="E59" s="19" t="n"/>
      <c r="F59" s="17" t="n"/>
      <c r="G59" s="20" t="n"/>
      <c r="H59" s="19" t="n"/>
      <c r="I59" s="19" t="n"/>
      <c r="J59" s="21">
        <f>IF($A59="","",IF(OR($I59="",$E59=""),"",$I59-$E59))</f>
        <v/>
      </c>
      <c r="K59" s="6">
        <f>IF($A59="","",IF($F59="Cancelado","Cancelado",IF($E59="","Sin fecha prometida",IF($I59&lt;&gt;"",IF($I59&lt;=$E59,"Entregado a tiempo","Entregado con retraso"),IF($F59="Entregado","Entregado sin fecha real",IF($E59&lt;'Parámetros'!$B$2,"Vencido",IF($E59='Parámetros'!$B$2,"Vence hoy",IF($E59&lt;='Parámetros'!$B$2+'Parámetros'!$B$3,"Próximo","En plazo"))))))))</f>
        <v/>
      </c>
      <c r="L59" s="21">
        <f>IF($A59="","",IF($H59="","",MAX(0,'Parámetros'!$B$2-$H59)))</f>
        <v/>
      </c>
      <c r="M59" s="22">
        <f>IF($A59="","",IF($F59="Cancelado","Gris",IF(OR($K59="Sin fecha prometida",$K59="Entregado sin fecha real",$K59="Vencido",$K59="Entregado con retraso"),"Rojo",IF($K59="Entregado a tiempo","Verde",IF($H59="","Rojo",IF(OR($L59&gt;'Parámetros'!$B$4,AND(OR($K59="Vence hoy",$K59="Próximo"),$G59&lt;'Parámetros'!$B$5)),"Ámbar","Verde"))))))</f>
        <v/>
      </c>
      <c r="N59" s="23" t="n"/>
      <c r="O59">
        <f>IFERROR('Parámetros'!D59,"")</f>
        <v/>
      </c>
      <c r="P59">
        <f>IFERROR('Parámetros'!B59,"")</f>
        <v/>
      </c>
    </row>
    <row r="60" ht="31" customHeight="1">
      <c r="A60" s="17" t="n"/>
      <c r="B60" s="18" t="n"/>
      <c r="C60" s="19" t="n"/>
      <c r="D60" s="19" t="n"/>
      <c r="E60" s="19" t="n"/>
      <c r="F60" s="17" t="n"/>
      <c r="G60" s="20" t="n"/>
      <c r="H60" s="19" t="n"/>
      <c r="I60" s="19" t="n"/>
      <c r="J60" s="24">
        <f>IF($A60="","",IF(OR($I60="",$E60=""),"",$I60-$E60))</f>
        <v/>
      </c>
      <c r="K60" s="9">
        <f>IF($A60="","",IF($F60="Cancelado","Cancelado",IF($E60="","Sin fecha prometida",IF($I60&lt;&gt;"",IF($I60&lt;=$E60,"Entregado a tiempo","Entregado con retraso"),IF($F60="Entregado","Entregado sin fecha real",IF($E60&lt;'Parámetros'!$B$2,"Vencido",IF($E60='Parámetros'!$B$2,"Vence hoy",IF($E60&lt;='Parámetros'!$B$2+'Parámetros'!$B$3,"Próximo","En plazo"))))))))</f>
        <v/>
      </c>
      <c r="L60" s="24">
        <f>IF($A60="","",IF($H60="","",MAX(0,'Parámetros'!$B$2-$H60)))</f>
        <v/>
      </c>
      <c r="M60" s="25">
        <f>IF($A60="","",IF($F60="Cancelado","Gris",IF(OR($K60="Sin fecha prometida",$K60="Entregado sin fecha real",$K60="Vencido",$K60="Entregado con retraso"),"Rojo",IF($K60="Entregado a tiempo","Verde",IF($H60="","Rojo",IF(OR($L60&gt;'Parámetros'!$B$4,AND(OR($K60="Vence hoy",$K60="Próximo"),$G60&lt;'Parámetros'!$B$5)),"Ámbar","Verde"))))))</f>
        <v/>
      </c>
      <c r="N60" s="23" t="n"/>
      <c r="O60">
        <f>IFERROR('Parámetros'!D60,"")</f>
        <v/>
      </c>
      <c r="P60">
        <f>IFERROR('Parámetros'!B60,"")</f>
        <v/>
      </c>
    </row>
    <row r="61" ht="31" customHeight="1">
      <c r="A61" s="17" t="n"/>
      <c r="B61" s="18" t="n"/>
      <c r="C61" s="19" t="n"/>
      <c r="D61" s="19" t="n"/>
      <c r="E61" s="19" t="n"/>
      <c r="F61" s="17" t="n"/>
      <c r="G61" s="20" t="n"/>
      <c r="H61" s="19" t="n"/>
      <c r="I61" s="19" t="n"/>
      <c r="J61" s="21">
        <f>IF($A61="","",IF(OR($I61="",$E61=""),"",$I61-$E61))</f>
        <v/>
      </c>
      <c r="K61" s="6">
        <f>IF($A61="","",IF($F61="Cancelado","Cancelado",IF($E61="","Sin fecha prometida",IF($I61&lt;&gt;"",IF($I61&lt;=$E61,"Entregado a tiempo","Entregado con retraso"),IF($F61="Entregado","Entregado sin fecha real",IF($E61&lt;'Parámetros'!$B$2,"Vencido",IF($E61='Parámetros'!$B$2,"Vence hoy",IF($E61&lt;='Parámetros'!$B$2+'Parámetros'!$B$3,"Próximo","En plazo"))))))))</f>
        <v/>
      </c>
      <c r="L61" s="21">
        <f>IF($A61="","",IF($H61="","",MAX(0,'Parámetros'!$B$2-$H61)))</f>
        <v/>
      </c>
      <c r="M61" s="22">
        <f>IF($A61="","",IF($F61="Cancelado","Gris",IF(OR($K61="Sin fecha prometida",$K61="Entregado sin fecha real",$K61="Vencido",$K61="Entregado con retraso"),"Rojo",IF($K61="Entregado a tiempo","Verde",IF($H61="","Rojo",IF(OR($L61&gt;'Parámetros'!$B$4,AND(OR($K61="Vence hoy",$K61="Próximo"),$G61&lt;'Parámetros'!$B$5)),"Ámbar","Verde"))))))</f>
        <v/>
      </c>
      <c r="N61" s="23" t="n"/>
      <c r="O61">
        <f>IFERROR('Parámetros'!D61,"")</f>
        <v/>
      </c>
      <c r="P61">
        <f>IFERROR('Parámetros'!B61,"")</f>
        <v/>
      </c>
    </row>
    <row r="62" ht="31" customHeight="1">
      <c r="A62" s="17" t="n"/>
      <c r="B62" s="18" t="n"/>
      <c r="C62" s="19" t="n"/>
      <c r="D62" s="19" t="n"/>
      <c r="E62" s="19" t="n"/>
      <c r="F62" s="17" t="n"/>
      <c r="G62" s="20" t="n"/>
      <c r="H62" s="19" t="n"/>
      <c r="I62" s="19" t="n"/>
      <c r="J62" s="24">
        <f>IF($A62="","",IF(OR($I62="",$E62=""),"",$I62-$E62))</f>
        <v/>
      </c>
      <c r="K62" s="9">
        <f>IF($A62="","",IF($F62="Cancelado","Cancelado",IF($E62="","Sin fecha prometida",IF($I62&lt;&gt;"",IF($I62&lt;=$E62,"Entregado a tiempo","Entregado con retraso"),IF($F62="Entregado","Entregado sin fecha real",IF($E62&lt;'Parámetros'!$B$2,"Vencido",IF($E62='Parámetros'!$B$2,"Vence hoy",IF($E62&lt;='Parámetros'!$B$2+'Parámetros'!$B$3,"Próximo","En plazo"))))))))</f>
        <v/>
      </c>
      <c r="L62" s="24">
        <f>IF($A62="","",IF($H62="","",MAX(0,'Parámetros'!$B$2-$H62)))</f>
        <v/>
      </c>
      <c r="M62" s="25">
        <f>IF($A62="","",IF($F62="Cancelado","Gris",IF(OR($K62="Sin fecha prometida",$K62="Entregado sin fecha real",$K62="Vencido",$K62="Entregado con retraso"),"Rojo",IF($K62="Entregado a tiempo","Verde",IF($H62="","Rojo",IF(OR($L62&gt;'Parámetros'!$B$4,AND(OR($K62="Vence hoy",$K62="Próximo"),$G62&lt;'Parámetros'!$B$5)),"Ámbar","Verde"))))))</f>
        <v/>
      </c>
      <c r="N62" s="23" t="n"/>
      <c r="O62">
        <f>IFERROR('Parámetros'!D62,"")</f>
        <v/>
      </c>
      <c r="P62">
        <f>IFERROR('Parámetros'!B62,"")</f>
        <v/>
      </c>
    </row>
    <row r="63" ht="31" customHeight="1">
      <c r="A63" s="17" t="n"/>
      <c r="B63" s="18" t="n"/>
      <c r="C63" s="19" t="n"/>
      <c r="D63" s="19" t="n"/>
      <c r="E63" s="19" t="n"/>
      <c r="F63" s="17" t="n"/>
      <c r="G63" s="20" t="n"/>
      <c r="H63" s="19" t="n"/>
      <c r="I63" s="19" t="n"/>
      <c r="J63" s="21">
        <f>IF($A63="","",IF(OR($I63="",$E63=""),"",$I63-$E63))</f>
        <v/>
      </c>
      <c r="K63" s="6">
        <f>IF($A63="","",IF($F63="Cancelado","Cancelado",IF($E63="","Sin fecha prometida",IF($I63&lt;&gt;"",IF($I63&lt;=$E63,"Entregado a tiempo","Entregado con retraso"),IF($F63="Entregado","Entregado sin fecha real",IF($E63&lt;'Parámetros'!$B$2,"Vencido",IF($E63='Parámetros'!$B$2,"Vence hoy",IF($E63&lt;='Parámetros'!$B$2+'Parámetros'!$B$3,"Próximo","En plazo"))))))))</f>
        <v/>
      </c>
      <c r="L63" s="21">
        <f>IF($A63="","",IF($H63="","",MAX(0,'Parámetros'!$B$2-$H63)))</f>
        <v/>
      </c>
      <c r="M63" s="22">
        <f>IF($A63="","",IF($F63="Cancelado","Gris",IF(OR($K63="Sin fecha prometida",$K63="Entregado sin fecha real",$K63="Vencido",$K63="Entregado con retraso"),"Rojo",IF($K63="Entregado a tiempo","Verde",IF($H63="","Rojo",IF(OR($L63&gt;'Parámetros'!$B$4,AND(OR($K63="Vence hoy",$K63="Próximo"),$G63&lt;'Parámetros'!$B$5)),"Ámbar","Verde"))))))</f>
        <v/>
      </c>
      <c r="N63" s="23" t="n"/>
      <c r="O63">
        <f>IFERROR('Parámetros'!D63,"")</f>
        <v/>
      </c>
      <c r="P63">
        <f>IFERROR('Parámetros'!B63,"")</f>
        <v/>
      </c>
    </row>
    <row r="64" ht="31" customHeight="1">
      <c r="A64" s="17" t="n"/>
      <c r="B64" s="18" t="n"/>
      <c r="C64" s="19" t="n"/>
      <c r="D64" s="19" t="n"/>
      <c r="E64" s="19" t="n"/>
      <c r="F64" s="17" t="n"/>
      <c r="G64" s="20" t="n"/>
      <c r="H64" s="19" t="n"/>
      <c r="I64" s="19" t="n"/>
      <c r="J64" s="24">
        <f>IF($A64="","",IF(OR($I64="",$E64=""),"",$I64-$E64))</f>
        <v/>
      </c>
      <c r="K64" s="9">
        <f>IF($A64="","",IF($F64="Cancelado","Cancelado",IF($E64="","Sin fecha prometida",IF($I64&lt;&gt;"",IF($I64&lt;=$E64,"Entregado a tiempo","Entregado con retraso"),IF($F64="Entregado","Entregado sin fecha real",IF($E64&lt;'Parámetros'!$B$2,"Vencido",IF($E64='Parámetros'!$B$2,"Vence hoy",IF($E64&lt;='Parámetros'!$B$2+'Parámetros'!$B$3,"Próximo","En plazo"))))))))</f>
        <v/>
      </c>
      <c r="L64" s="24">
        <f>IF($A64="","",IF($H64="","",MAX(0,'Parámetros'!$B$2-$H64)))</f>
        <v/>
      </c>
      <c r="M64" s="25">
        <f>IF($A64="","",IF($F64="Cancelado","Gris",IF(OR($K64="Sin fecha prometida",$K64="Entregado sin fecha real",$K64="Vencido",$K64="Entregado con retraso"),"Rojo",IF($K64="Entregado a tiempo","Verde",IF($H64="","Rojo",IF(OR($L64&gt;'Parámetros'!$B$4,AND(OR($K64="Vence hoy",$K64="Próximo"),$G64&lt;'Parámetros'!$B$5)),"Ámbar","Verde"))))))</f>
        <v/>
      </c>
      <c r="N64" s="23" t="n"/>
      <c r="O64">
        <f>IFERROR('Parámetros'!D64,"")</f>
        <v/>
      </c>
      <c r="P64">
        <f>IFERROR('Parámetros'!B64,"")</f>
        <v/>
      </c>
    </row>
    <row r="65" ht="31" customHeight="1">
      <c r="A65" s="17" t="n"/>
      <c r="B65" s="18" t="n"/>
      <c r="C65" s="19" t="n"/>
      <c r="D65" s="19" t="n"/>
      <c r="E65" s="19" t="n"/>
      <c r="F65" s="17" t="n"/>
      <c r="G65" s="20" t="n"/>
      <c r="H65" s="19" t="n"/>
      <c r="I65" s="19" t="n"/>
      <c r="J65" s="21">
        <f>IF($A65="","",IF(OR($I65="",$E65=""),"",$I65-$E65))</f>
        <v/>
      </c>
      <c r="K65" s="6">
        <f>IF($A65="","",IF($F65="Cancelado","Cancelado",IF($E65="","Sin fecha prometida",IF($I65&lt;&gt;"",IF($I65&lt;=$E65,"Entregado a tiempo","Entregado con retraso"),IF($F65="Entregado","Entregado sin fecha real",IF($E65&lt;'Parámetros'!$B$2,"Vencido",IF($E65='Parámetros'!$B$2,"Vence hoy",IF($E65&lt;='Parámetros'!$B$2+'Parámetros'!$B$3,"Próximo","En plazo"))))))))</f>
        <v/>
      </c>
      <c r="L65" s="21">
        <f>IF($A65="","",IF($H65="","",MAX(0,'Parámetros'!$B$2-$H65)))</f>
        <v/>
      </c>
      <c r="M65" s="22">
        <f>IF($A65="","",IF($F65="Cancelado","Gris",IF(OR($K65="Sin fecha prometida",$K65="Entregado sin fecha real",$K65="Vencido",$K65="Entregado con retraso"),"Rojo",IF($K65="Entregado a tiempo","Verde",IF($H65="","Rojo",IF(OR($L65&gt;'Parámetros'!$B$4,AND(OR($K65="Vence hoy",$K65="Próximo"),$G65&lt;'Parámetros'!$B$5)),"Ámbar","Verde"))))))</f>
        <v/>
      </c>
      <c r="N65" s="23" t="n"/>
      <c r="O65">
        <f>IFERROR('Parámetros'!D65,"")</f>
        <v/>
      </c>
      <c r="P65">
        <f>IFERROR('Parámetros'!B65,"")</f>
        <v/>
      </c>
    </row>
    <row r="66" ht="31" customHeight="1">
      <c r="A66" s="17" t="n"/>
      <c r="B66" s="18" t="n"/>
      <c r="C66" s="19" t="n"/>
      <c r="D66" s="19" t="n"/>
      <c r="E66" s="19" t="n"/>
      <c r="F66" s="17" t="n"/>
      <c r="G66" s="20" t="n"/>
      <c r="H66" s="19" t="n"/>
      <c r="I66" s="19" t="n"/>
      <c r="J66" s="24">
        <f>IF($A66="","",IF(OR($I66="",$E66=""),"",$I66-$E66))</f>
        <v/>
      </c>
      <c r="K66" s="9">
        <f>IF($A66="","",IF($F66="Cancelado","Cancelado",IF($E66="","Sin fecha prometida",IF($I66&lt;&gt;"",IF($I66&lt;=$E66,"Entregado a tiempo","Entregado con retraso"),IF($F66="Entregado","Entregado sin fecha real",IF($E66&lt;'Parámetros'!$B$2,"Vencido",IF($E66='Parámetros'!$B$2,"Vence hoy",IF($E66&lt;='Parámetros'!$B$2+'Parámetros'!$B$3,"Próximo","En plazo"))))))))</f>
        <v/>
      </c>
      <c r="L66" s="24">
        <f>IF($A66="","",IF($H66="","",MAX(0,'Parámetros'!$B$2-$H66)))</f>
        <v/>
      </c>
      <c r="M66" s="25">
        <f>IF($A66="","",IF($F66="Cancelado","Gris",IF(OR($K66="Sin fecha prometida",$K66="Entregado sin fecha real",$K66="Vencido",$K66="Entregado con retraso"),"Rojo",IF($K66="Entregado a tiempo","Verde",IF($H66="","Rojo",IF(OR($L66&gt;'Parámetros'!$B$4,AND(OR($K66="Vence hoy",$K66="Próximo"),$G66&lt;'Parámetros'!$B$5)),"Ámbar","Verde"))))))</f>
        <v/>
      </c>
      <c r="N66" s="23" t="n"/>
      <c r="O66">
        <f>IFERROR('Parámetros'!D66,"")</f>
        <v/>
      </c>
      <c r="P66">
        <f>IFERROR('Parámetros'!B66,"")</f>
        <v/>
      </c>
    </row>
    <row r="67" ht="31" customHeight="1">
      <c r="A67" s="17" t="n"/>
      <c r="B67" s="18" t="n"/>
      <c r="C67" s="19" t="n"/>
      <c r="D67" s="19" t="n"/>
      <c r="E67" s="19" t="n"/>
      <c r="F67" s="17" t="n"/>
      <c r="G67" s="20" t="n"/>
      <c r="H67" s="19" t="n"/>
      <c r="I67" s="19" t="n"/>
      <c r="J67" s="21">
        <f>IF($A67="","",IF(OR($I67="",$E67=""),"",$I67-$E67))</f>
        <v/>
      </c>
      <c r="K67" s="6">
        <f>IF($A67="","",IF($F67="Cancelado","Cancelado",IF($E67="","Sin fecha prometida",IF($I67&lt;&gt;"",IF($I67&lt;=$E67,"Entregado a tiempo","Entregado con retraso"),IF($F67="Entregado","Entregado sin fecha real",IF($E67&lt;'Parámetros'!$B$2,"Vencido",IF($E67='Parámetros'!$B$2,"Vence hoy",IF($E67&lt;='Parámetros'!$B$2+'Parámetros'!$B$3,"Próximo","En plazo"))))))))</f>
        <v/>
      </c>
      <c r="L67" s="21">
        <f>IF($A67="","",IF($H67="","",MAX(0,'Parámetros'!$B$2-$H67)))</f>
        <v/>
      </c>
      <c r="M67" s="22">
        <f>IF($A67="","",IF($F67="Cancelado","Gris",IF(OR($K67="Sin fecha prometida",$K67="Entregado sin fecha real",$K67="Vencido",$K67="Entregado con retraso"),"Rojo",IF($K67="Entregado a tiempo","Verde",IF($H67="","Rojo",IF(OR($L67&gt;'Parámetros'!$B$4,AND(OR($K67="Vence hoy",$K67="Próximo"),$G67&lt;'Parámetros'!$B$5)),"Ámbar","Verde"))))))</f>
        <v/>
      </c>
      <c r="N67" s="23" t="n"/>
      <c r="O67">
        <f>IFERROR('Parámetros'!D67,"")</f>
        <v/>
      </c>
      <c r="P67">
        <f>IFERROR('Parámetros'!B67,"")</f>
        <v/>
      </c>
    </row>
    <row r="68" ht="31" customHeight="1">
      <c r="A68" s="17" t="n"/>
      <c r="B68" s="18" t="n"/>
      <c r="C68" s="19" t="n"/>
      <c r="D68" s="19" t="n"/>
      <c r="E68" s="19" t="n"/>
      <c r="F68" s="17" t="n"/>
      <c r="G68" s="20" t="n"/>
      <c r="H68" s="19" t="n"/>
      <c r="I68" s="19" t="n"/>
      <c r="J68" s="24">
        <f>IF($A68="","",IF(OR($I68="",$E68=""),"",$I68-$E68))</f>
        <v/>
      </c>
      <c r="K68" s="9">
        <f>IF($A68="","",IF($F68="Cancelado","Cancelado",IF($E68="","Sin fecha prometida",IF($I68&lt;&gt;"",IF($I68&lt;=$E68,"Entregado a tiempo","Entregado con retraso"),IF($F68="Entregado","Entregado sin fecha real",IF($E68&lt;'Parámetros'!$B$2,"Vencido",IF($E68='Parámetros'!$B$2,"Vence hoy",IF($E68&lt;='Parámetros'!$B$2+'Parámetros'!$B$3,"Próximo","En plazo"))))))))</f>
        <v/>
      </c>
      <c r="L68" s="24">
        <f>IF($A68="","",IF($H68="","",MAX(0,'Parámetros'!$B$2-$H68)))</f>
        <v/>
      </c>
      <c r="M68" s="25">
        <f>IF($A68="","",IF($F68="Cancelado","Gris",IF(OR($K68="Sin fecha prometida",$K68="Entregado sin fecha real",$K68="Vencido",$K68="Entregado con retraso"),"Rojo",IF($K68="Entregado a tiempo","Verde",IF($H68="","Rojo",IF(OR($L68&gt;'Parámetros'!$B$4,AND(OR($K68="Vence hoy",$K68="Próximo"),$G68&lt;'Parámetros'!$B$5)),"Ámbar","Verde"))))))</f>
        <v/>
      </c>
      <c r="N68" s="23" t="n"/>
      <c r="O68">
        <f>IFERROR('Parámetros'!D68,"")</f>
        <v/>
      </c>
      <c r="P68">
        <f>IFERROR('Parámetros'!B68,"")</f>
        <v/>
      </c>
    </row>
    <row r="69" ht="31" customHeight="1">
      <c r="A69" s="17" t="n"/>
      <c r="B69" s="18" t="n"/>
      <c r="C69" s="19" t="n"/>
      <c r="D69" s="19" t="n"/>
      <c r="E69" s="19" t="n"/>
      <c r="F69" s="17" t="n"/>
      <c r="G69" s="20" t="n"/>
      <c r="H69" s="19" t="n"/>
      <c r="I69" s="19" t="n"/>
      <c r="J69" s="21">
        <f>IF($A69="","",IF(OR($I69="",$E69=""),"",$I69-$E69))</f>
        <v/>
      </c>
      <c r="K69" s="6">
        <f>IF($A69="","",IF($F69="Cancelado","Cancelado",IF($E69="","Sin fecha prometida",IF($I69&lt;&gt;"",IF($I69&lt;=$E69,"Entregado a tiempo","Entregado con retraso"),IF($F69="Entregado","Entregado sin fecha real",IF($E69&lt;'Parámetros'!$B$2,"Vencido",IF($E69='Parámetros'!$B$2,"Vence hoy",IF($E69&lt;='Parámetros'!$B$2+'Parámetros'!$B$3,"Próximo","En plazo"))))))))</f>
        <v/>
      </c>
      <c r="L69" s="21">
        <f>IF($A69="","",IF($H69="","",MAX(0,'Parámetros'!$B$2-$H69)))</f>
        <v/>
      </c>
      <c r="M69" s="22">
        <f>IF($A69="","",IF($F69="Cancelado","Gris",IF(OR($K69="Sin fecha prometida",$K69="Entregado sin fecha real",$K69="Vencido",$K69="Entregado con retraso"),"Rojo",IF($K69="Entregado a tiempo","Verde",IF($H69="","Rojo",IF(OR($L69&gt;'Parámetros'!$B$4,AND(OR($K69="Vence hoy",$K69="Próximo"),$G69&lt;'Parámetros'!$B$5)),"Ámbar","Verde"))))))</f>
        <v/>
      </c>
      <c r="N69" s="23" t="n"/>
      <c r="O69">
        <f>IFERROR('Parámetros'!D69,"")</f>
        <v/>
      </c>
      <c r="P69">
        <f>IFERROR('Parámetros'!B69,"")</f>
        <v/>
      </c>
    </row>
    <row r="70" ht="31" customHeight="1">
      <c r="A70" s="17" t="n"/>
      <c r="B70" s="18" t="n"/>
      <c r="C70" s="19" t="n"/>
      <c r="D70" s="19" t="n"/>
      <c r="E70" s="19" t="n"/>
      <c r="F70" s="17" t="n"/>
      <c r="G70" s="20" t="n"/>
      <c r="H70" s="19" t="n"/>
      <c r="I70" s="19" t="n"/>
      <c r="J70" s="24">
        <f>IF($A70="","",IF(OR($I70="",$E70=""),"",$I70-$E70))</f>
        <v/>
      </c>
      <c r="K70" s="9">
        <f>IF($A70="","",IF($F70="Cancelado","Cancelado",IF($E70="","Sin fecha prometida",IF($I70&lt;&gt;"",IF($I70&lt;=$E70,"Entregado a tiempo","Entregado con retraso"),IF($F70="Entregado","Entregado sin fecha real",IF($E70&lt;'Parámetros'!$B$2,"Vencido",IF($E70='Parámetros'!$B$2,"Vence hoy",IF($E70&lt;='Parámetros'!$B$2+'Parámetros'!$B$3,"Próximo","En plazo"))))))))</f>
        <v/>
      </c>
      <c r="L70" s="24">
        <f>IF($A70="","",IF($H70="","",MAX(0,'Parámetros'!$B$2-$H70)))</f>
        <v/>
      </c>
      <c r="M70" s="25">
        <f>IF($A70="","",IF($F70="Cancelado","Gris",IF(OR($K70="Sin fecha prometida",$K70="Entregado sin fecha real",$K70="Vencido",$K70="Entregado con retraso"),"Rojo",IF($K70="Entregado a tiempo","Verde",IF($H70="","Rojo",IF(OR($L70&gt;'Parámetros'!$B$4,AND(OR($K70="Vence hoy",$K70="Próximo"),$G70&lt;'Parámetros'!$B$5)),"Ámbar","Verde"))))))</f>
        <v/>
      </c>
      <c r="N70" s="23" t="n"/>
      <c r="O70">
        <f>IFERROR('Parámetros'!D70,"")</f>
        <v/>
      </c>
      <c r="P70">
        <f>IFERROR('Parámetros'!B70,"")</f>
        <v/>
      </c>
    </row>
    <row r="71" ht="31" customHeight="1">
      <c r="A71" s="17" t="n"/>
      <c r="B71" s="18" t="n"/>
      <c r="C71" s="19" t="n"/>
      <c r="D71" s="19" t="n"/>
      <c r="E71" s="19" t="n"/>
      <c r="F71" s="17" t="n"/>
      <c r="G71" s="20" t="n"/>
      <c r="H71" s="19" t="n"/>
      <c r="I71" s="19" t="n"/>
      <c r="J71" s="21">
        <f>IF($A71="","",IF(OR($I71="",$E71=""),"",$I71-$E71))</f>
        <v/>
      </c>
      <c r="K71" s="6">
        <f>IF($A71="","",IF($F71="Cancelado","Cancelado",IF($E71="","Sin fecha prometida",IF($I71&lt;&gt;"",IF($I71&lt;=$E71,"Entregado a tiempo","Entregado con retraso"),IF($F71="Entregado","Entregado sin fecha real",IF($E71&lt;'Parámetros'!$B$2,"Vencido",IF($E71='Parámetros'!$B$2,"Vence hoy",IF($E71&lt;='Parámetros'!$B$2+'Parámetros'!$B$3,"Próximo","En plazo"))))))))</f>
        <v/>
      </c>
      <c r="L71" s="21">
        <f>IF($A71="","",IF($H71="","",MAX(0,'Parámetros'!$B$2-$H71)))</f>
        <v/>
      </c>
      <c r="M71" s="22">
        <f>IF($A71="","",IF($F71="Cancelado","Gris",IF(OR($K71="Sin fecha prometida",$K71="Entregado sin fecha real",$K71="Vencido",$K71="Entregado con retraso"),"Rojo",IF($K71="Entregado a tiempo","Verde",IF($H71="","Rojo",IF(OR($L71&gt;'Parámetros'!$B$4,AND(OR($K71="Vence hoy",$K71="Próximo"),$G71&lt;'Parámetros'!$B$5)),"Ámbar","Verde"))))))</f>
        <v/>
      </c>
      <c r="N71" s="23" t="n"/>
      <c r="O71">
        <f>IFERROR('Parámetros'!D71,"")</f>
        <v/>
      </c>
      <c r="P71">
        <f>IFERROR('Parámetros'!B71,"")</f>
        <v/>
      </c>
    </row>
    <row r="72" ht="31" customHeight="1">
      <c r="A72" s="17" t="n"/>
      <c r="B72" s="18" t="n"/>
      <c r="C72" s="19" t="n"/>
      <c r="D72" s="19" t="n"/>
      <c r="E72" s="19" t="n"/>
      <c r="F72" s="17" t="n"/>
      <c r="G72" s="20" t="n"/>
      <c r="H72" s="19" t="n"/>
      <c r="I72" s="19" t="n"/>
      <c r="J72" s="24">
        <f>IF($A72="","",IF(OR($I72="",$E72=""),"",$I72-$E72))</f>
        <v/>
      </c>
      <c r="K72" s="9">
        <f>IF($A72="","",IF($F72="Cancelado","Cancelado",IF($E72="","Sin fecha prometida",IF($I72&lt;&gt;"",IF($I72&lt;=$E72,"Entregado a tiempo","Entregado con retraso"),IF($F72="Entregado","Entregado sin fecha real",IF($E72&lt;'Parámetros'!$B$2,"Vencido",IF($E72='Parámetros'!$B$2,"Vence hoy",IF($E72&lt;='Parámetros'!$B$2+'Parámetros'!$B$3,"Próximo","En plazo"))))))))</f>
        <v/>
      </c>
      <c r="L72" s="24">
        <f>IF($A72="","",IF($H72="","",MAX(0,'Parámetros'!$B$2-$H72)))</f>
        <v/>
      </c>
      <c r="M72" s="25">
        <f>IF($A72="","",IF($F72="Cancelado","Gris",IF(OR($K72="Sin fecha prometida",$K72="Entregado sin fecha real",$K72="Vencido",$K72="Entregado con retraso"),"Rojo",IF($K72="Entregado a tiempo","Verde",IF($H72="","Rojo",IF(OR($L72&gt;'Parámetros'!$B$4,AND(OR($K72="Vence hoy",$K72="Próximo"),$G72&lt;'Parámetros'!$B$5)),"Ámbar","Verde"))))))</f>
        <v/>
      </c>
      <c r="N72" s="23" t="n"/>
      <c r="O72">
        <f>IFERROR('Parámetros'!D72,"")</f>
        <v/>
      </c>
      <c r="P72">
        <f>IFERROR('Parámetros'!B72,"")</f>
        <v/>
      </c>
    </row>
    <row r="73" ht="31" customHeight="1">
      <c r="A73" s="17" t="n"/>
      <c r="B73" s="18" t="n"/>
      <c r="C73" s="19" t="n"/>
      <c r="D73" s="19" t="n"/>
      <c r="E73" s="19" t="n"/>
      <c r="F73" s="17" t="n"/>
      <c r="G73" s="20" t="n"/>
      <c r="H73" s="19" t="n"/>
      <c r="I73" s="19" t="n"/>
      <c r="J73" s="21">
        <f>IF($A73="","",IF(OR($I73="",$E73=""),"",$I73-$E73))</f>
        <v/>
      </c>
      <c r="K73" s="6">
        <f>IF($A73="","",IF($F73="Cancelado","Cancelado",IF($E73="","Sin fecha prometida",IF($I73&lt;&gt;"",IF($I73&lt;=$E73,"Entregado a tiempo","Entregado con retraso"),IF($F73="Entregado","Entregado sin fecha real",IF($E73&lt;'Parámetros'!$B$2,"Vencido",IF($E73='Parámetros'!$B$2,"Vence hoy",IF($E73&lt;='Parámetros'!$B$2+'Parámetros'!$B$3,"Próximo","En plazo"))))))))</f>
        <v/>
      </c>
      <c r="L73" s="21">
        <f>IF($A73="","",IF($H73="","",MAX(0,'Parámetros'!$B$2-$H73)))</f>
        <v/>
      </c>
      <c r="M73" s="22">
        <f>IF($A73="","",IF($F73="Cancelado","Gris",IF(OR($K73="Sin fecha prometida",$K73="Entregado sin fecha real",$K73="Vencido",$K73="Entregado con retraso"),"Rojo",IF($K73="Entregado a tiempo","Verde",IF($H73="","Rojo",IF(OR($L73&gt;'Parámetros'!$B$4,AND(OR($K73="Vence hoy",$K73="Próximo"),$G73&lt;'Parámetros'!$B$5)),"Ámbar","Verde"))))))</f>
        <v/>
      </c>
      <c r="N73" s="23" t="n"/>
      <c r="O73">
        <f>IFERROR('Parámetros'!D73,"")</f>
        <v/>
      </c>
      <c r="P73">
        <f>IFERROR('Parámetros'!B73,"")</f>
        <v/>
      </c>
    </row>
    <row r="74" ht="31" customHeight="1">
      <c r="A74" s="17" t="n"/>
      <c r="B74" s="18" t="n"/>
      <c r="C74" s="19" t="n"/>
      <c r="D74" s="19" t="n"/>
      <c r="E74" s="19" t="n"/>
      <c r="F74" s="17" t="n"/>
      <c r="G74" s="20" t="n"/>
      <c r="H74" s="19" t="n"/>
      <c r="I74" s="19" t="n"/>
      <c r="J74" s="24">
        <f>IF($A74="","",IF(OR($I74="",$E74=""),"",$I74-$E74))</f>
        <v/>
      </c>
      <c r="K74" s="9">
        <f>IF($A74="","",IF($F74="Cancelado","Cancelado",IF($E74="","Sin fecha prometida",IF($I74&lt;&gt;"",IF($I74&lt;=$E74,"Entregado a tiempo","Entregado con retraso"),IF($F74="Entregado","Entregado sin fecha real",IF($E74&lt;'Parámetros'!$B$2,"Vencido",IF($E74='Parámetros'!$B$2,"Vence hoy",IF($E74&lt;='Parámetros'!$B$2+'Parámetros'!$B$3,"Próximo","En plazo"))))))))</f>
        <v/>
      </c>
      <c r="L74" s="24">
        <f>IF($A74="","",IF($H74="","",MAX(0,'Parámetros'!$B$2-$H74)))</f>
        <v/>
      </c>
      <c r="M74" s="25">
        <f>IF($A74="","",IF($F74="Cancelado","Gris",IF(OR($K74="Sin fecha prometida",$K74="Entregado sin fecha real",$K74="Vencido",$K74="Entregado con retraso"),"Rojo",IF($K74="Entregado a tiempo","Verde",IF($H74="","Rojo",IF(OR($L74&gt;'Parámetros'!$B$4,AND(OR($K74="Vence hoy",$K74="Próximo"),$G74&lt;'Parámetros'!$B$5)),"Ámbar","Verde"))))))</f>
        <v/>
      </c>
      <c r="N74" s="23" t="n"/>
      <c r="O74">
        <f>IFERROR('Parámetros'!D74,"")</f>
        <v/>
      </c>
      <c r="P74">
        <f>IFERROR('Parámetros'!B74,"")</f>
        <v/>
      </c>
    </row>
    <row r="75" ht="31" customHeight="1">
      <c r="A75" s="17" t="n"/>
      <c r="B75" s="18" t="n"/>
      <c r="C75" s="19" t="n"/>
      <c r="D75" s="19" t="n"/>
      <c r="E75" s="19" t="n"/>
      <c r="F75" s="17" t="n"/>
      <c r="G75" s="20" t="n"/>
      <c r="H75" s="19" t="n"/>
      <c r="I75" s="19" t="n"/>
      <c r="J75" s="21">
        <f>IF($A75="","",IF(OR($I75="",$E75=""),"",$I75-$E75))</f>
        <v/>
      </c>
      <c r="K75" s="6">
        <f>IF($A75="","",IF($F75="Cancelado","Cancelado",IF($E75="","Sin fecha prometida",IF($I75&lt;&gt;"",IF($I75&lt;=$E75,"Entregado a tiempo","Entregado con retraso"),IF($F75="Entregado","Entregado sin fecha real",IF($E75&lt;'Parámetros'!$B$2,"Vencido",IF($E75='Parámetros'!$B$2,"Vence hoy",IF($E75&lt;='Parámetros'!$B$2+'Parámetros'!$B$3,"Próximo","En plazo"))))))))</f>
        <v/>
      </c>
      <c r="L75" s="21">
        <f>IF($A75="","",IF($H75="","",MAX(0,'Parámetros'!$B$2-$H75)))</f>
        <v/>
      </c>
      <c r="M75" s="22">
        <f>IF($A75="","",IF($F75="Cancelado","Gris",IF(OR($K75="Sin fecha prometida",$K75="Entregado sin fecha real",$K75="Vencido",$K75="Entregado con retraso"),"Rojo",IF($K75="Entregado a tiempo","Verde",IF($H75="","Rojo",IF(OR($L75&gt;'Parámetros'!$B$4,AND(OR($K75="Vence hoy",$K75="Próximo"),$G75&lt;'Parámetros'!$B$5)),"Ámbar","Verde"))))))</f>
        <v/>
      </c>
      <c r="N75" s="23" t="n"/>
      <c r="O75">
        <f>IFERROR('Parámetros'!D75,"")</f>
        <v/>
      </c>
      <c r="P75">
        <f>IFERROR('Parámetros'!B75,"")</f>
        <v/>
      </c>
    </row>
    <row r="76" ht="31" customHeight="1">
      <c r="A76" s="17" t="n"/>
      <c r="B76" s="18" t="n"/>
      <c r="C76" s="19" t="n"/>
      <c r="D76" s="19" t="n"/>
      <c r="E76" s="19" t="n"/>
      <c r="F76" s="17" t="n"/>
      <c r="G76" s="20" t="n"/>
      <c r="H76" s="19" t="n"/>
      <c r="I76" s="19" t="n"/>
      <c r="J76" s="24">
        <f>IF($A76="","",IF(OR($I76="",$E76=""),"",$I76-$E76))</f>
        <v/>
      </c>
      <c r="K76" s="9">
        <f>IF($A76="","",IF($F76="Cancelado","Cancelado",IF($E76="","Sin fecha prometida",IF($I76&lt;&gt;"",IF($I76&lt;=$E76,"Entregado a tiempo","Entregado con retraso"),IF($F76="Entregado","Entregado sin fecha real",IF($E76&lt;'Parámetros'!$B$2,"Vencido",IF($E76='Parámetros'!$B$2,"Vence hoy",IF($E76&lt;='Parámetros'!$B$2+'Parámetros'!$B$3,"Próximo","En plazo"))))))))</f>
        <v/>
      </c>
      <c r="L76" s="24">
        <f>IF($A76="","",IF($H76="","",MAX(0,'Parámetros'!$B$2-$H76)))</f>
        <v/>
      </c>
      <c r="M76" s="25">
        <f>IF($A76="","",IF($F76="Cancelado","Gris",IF(OR($K76="Sin fecha prometida",$K76="Entregado sin fecha real",$K76="Vencido",$K76="Entregado con retraso"),"Rojo",IF($K76="Entregado a tiempo","Verde",IF($H76="","Rojo",IF(OR($L76&gt;'Parámetros'!$B$4,AND(OR($K76="Vence hoy",$K76="Próximo"),$G76&lt;'Parámetros'!$B$5)),"Ámbar","Verde"))))))</f>
        <v/>
      </c>
      <c r="N76" s="23" t="n"/>
      <c r="O76">
        <f>IFERROR('Parámetros'!D76,"")</f>
        <v/>
      </c>
      <c r="P76">
        <f>IFERROR('Parámetros'!B76,"")</f>
        <v/>
      </c>
    </row>
    <row r="77" ht="31" customHeight="1">
      <c r="A77" s="17" t="n"/>
      <c r="B77" s="18" t="n"/>
      <c r="C77" s="19" t="n"/>
      <c r="D77" s="19" t="n"/>
      <c r="E77" s="19" t="n"/>
      <c r="F77" s="17" t="n"/>
      <c r="G77" s="20" t="n"/>
      <c r="H77" s="19" t="n"/>
      <c r="I77" s="19" t="n"/>
      <c r="J77" s="21">
        <f>IF($A77="","",IF(OR($I77="",$E77=""),"",$I77-$E77))</f>
        <v/>
      </c>
      <c r="K77" s="6">
        <f>IF($A77="","",IF($F77="Cancelado","Cancelado",IF($E77="","Sin fecha prometida",IF($I77&lt;&gt;"",IF($I77&lt;=$E77,"Entregado a tiempo","Entregado con retraso"),IF($F77="Entregado","Entregado sin fecha real",IF($E77&lt;'Parámetros'!$B$2,"Vencido",IF($E77='Parámetros'!$B$2,"Vence hoy",IF($E77&lt;='Parámetros'!$B$2+'Parámetros'!$B$3,"Próximo","En plazo"))))))))</f>
        <v/>
      </c>
      <c r="L77" s="21">
        <f>IF($A77="","",IF($H77="","",MAX(0,'Parámetros'!$B$2-$H77)))</f>
        <v/>
      </c>
      <c r="M77" s="22">
        <f>IF($A77="","",IF($F77="Cancelado","Gris",IF(OR($K77="Sin fecha prometida",$K77="Entregado sin fecha real",$K77="Vencido",$K77="Entregado con retraso"),"Rojo",IF($K77="Entregado a tiempo","Verde",IF($H77="","Rojo",IF(OR($L77&gt;'Parámetros'!$B$4,AND(OR($K77="Vence hoy",$K77="Próximo"),$G77&lt;'Parámetros'!$B$5)),"Ámbar","Verde"))))))</f>
        <v/>
      </c>
      <c r="N77" s="23" t="n"/>
      <c r="O77">
        <f>IFERROR('Parámetros'!D77,"")</f>
        <v/>
      </c>
      <c r="P77">
        <f>IFERROR('Parámetros'!B77,"")</f>
        <v/>
      </c>
    </row>
    <row r="78" ht="31" customHeight="1">
      <c r="A78" s="17" t="n"/>
      <c r="B78" s="18" t="n"/>
      <c r="C78" s="19" t="n"/>
      <c r="D78" s="19" t="n"/>
      <c r="E78" s="19" t="n"/>
      <c r="F78" s="17" t="n"/>
      <c r="G78" s="20" t="n"/>
      <c r="H78" s="19" t="n"/>
      <c r="I78" s="19" t="n"/>
      <c r="J78" s="24">
        <f>IF($A78="","",IF(OR($I78="",$E78=""),"",$I78-$E78))</f>
        <v/>
      </c>
      <c r="K78" s="9">
        <f>IF($A78="","",IF($F78="Cancelado","Cancelado",IF($E78="","Sin fecha prometida",IF($I78&lt;&gt;"",IF($I78&lt;=$E78,"Entregado a tiempo","Entregado con retraso"),IF($F78="Entregado","Entregado sin fecha real",IF($E78&lt;'Parámetros'!$B$2,"Vencido",IF($E78='Parámetros'!$B$2,"Vence hoy",IF($E78&lt;='Parámetros'!$B$2+'Parámetros'!$B$3,"Próximo","En plazo"))))))))</f>
        <v/>
      </c>
      <c r="L78" s="24">
        <f>IF($A78="","",IF($H78="","",MAX(0,'Parámetros'!$B$2-$H78)))</f>
        <v/>
      </c>
      <c r="M78" s="25">
        <f>IF($A78="","",IF($F78="Cancelado","Gris",IF(OR($K78="Sin fecha prometida",$K78="Entregado sin fecha real",$K78="Vencido",$K78="Entregado con retraso"),"Rojo",IF($K78="Entregado a tiempo","Verde",IF($H78="","Rojo",IF(OR($L78&gt;'Parámetros'!$B$4,AND(OR($K78="Vence hoy",$K78="Próximo"),$G78&lt;'Parámetros'!$B$5)),"Ámbar","Verde"))))))</f>
        <v/>
      </c>
      <c r="N78" s="23" t="n"/>
      <c r="O78">
        <f>IFERROR('Parámetros'!D78,"")</f>
        <v/>
      </c>
      <c r="P78">
        <f>IFERROR('Parámetros'!B78,"")</f>
        <v/>
      </c>
    </row>
    <row r="79" ht="31" customHeight="1">
      <c r="A79" s="17" t="n"/>
      <c r="B79" s="18" t="n"/>
      <c r="C79" s="19" t="n"/>
      <c r="D79" s="19" t="n"/>
      <c r="E79" s="19" t="n"/>
      <c r="F79" s="17" t="n"/>
      <c r="G79" s="20" t="n"/>
      <c r="H79" s="19" t="n"/>
      <c r="I79" s="19" t="n"/>
      <c r="J79" s="21">
        <f>IF($A79="","",IF(OR($I79="",$E79=""),"",$I79-$E79))</f>
        <v/>
      </c>
      <c r="K79" s="6">
        <f>IF($A79="","",IF($F79="Cancelado","Cancelado",IF($E79="","Sin fecha prometida",IF($I79&lt;&gt;"",IF($I79&lt;=$E79,"Entregado a tiempo","Entregado con retraso"),IF($F79="Entregado","Entregado sin fecha real",IF($E79&lt;'Parámetros'!$B$2,"Vencido",IF($E79='Parámetros'!$B$2,"Vence hoy",IF($E79&lt;='Parámetros'!$B$2+'Parámetros'!$B$3,"Próximo","En plazo"))))))))</f>
        <v/>
      </c>
      <c r="L79" s="21">
        <f>IF($A79="","",IF($H79="","",MAX(0,'Parámetros'!$B$2-$H79)))</f>
        <v/>
      </c>
      <c r="M79" s="22">
        <f>IF($A79="","",IF($F79="Cancelado","Gris",IF(OR($K79="Sin fecha prometida",$K79="Entregado sin fecha real",$K79="Vencido",$K79="Entregado con retraso"),"Rojo",IF($K79="Entregado a tiempo","Verde",IF($H79="","Rojo",IF(OR($L79&gt;'Parámetros'!$B$4,AND(OR($K79="Vence hoy",$K79="Próximo"),$G79&lt;'Parámetros'!$B$5)),"Ámbar","Verde"))))))</f>
        <v/>
      </c>
      <c r="N79" s="23" t="n"/>
      <c r="O79">
        <f>IFERROR('Parámetros'!D79,"")</f>
        <v/>
      </c>
      <c r="P79">
        <f>IFERROR('Parámetros'!B79,"")</f>
        <v/>
      </c>
    </row>
    <row r="80" ht="31" customHeight="1">
      <c r="A80" s="17" t="n"/>
      <c r="B80" s="18" t="n"/>
      <c r="C80" s="19" t="n"/>
      <c r="D80" s="19" t="n"/>
      <c r="E80" s="19" t="n"/>
      <c r="F80" s="17" t="n"/>
      <c r="G80" s="20" t="n"/>
      <c r="H80" s="19" t="n"/>
      <c r="I80" s="19" t="n"/>
      <c r="J80" s="24">
        <f>IF($A80="","",IF(OR($I80="",$E80=""),"",$I80-$E80))</f>
        <v/>
      </c>
      <c r="K80" s="9">
        <f>IF($A80="","",IF($F80="Cancelado","Cancelado",IF($E80="","Sin fecha prometida",IF($I80&lt;&gt;"",IF($I80&lt;=$E80,"Entregado a tiempo","Entregado con retraso"),IF($F80="Entregado","Entregado sin fecha real",IF($E80&lt;'Parámetros'!$B$2,"Vencido",IF($E80='Parámetros'!$B$2,"Vence hoy",IF($E80&lt;='Parámetros'!$B$2+'Parámetros'!$B$3,"Próximo","En plazo"))))))))</f>
        <v/>
      </c>
      <c r="L80" s="24">
        <f>IF($A80="","",IF($H80="","",MAX(0,'Parámetros'!$B$2-$H80)))</f>
        <v/>
      </c>
      <c r="M80" s="25">
        <f>IF($A80="","",IF($F80="Cancelado","Gris",IF(OR($K80="Sin fecha prometida",$K80="Entregado sin fecha real",$K80="Vencido",$K80="Entregado con retraso"),"Rojo",IF($K80="Entregado a tiempo","Verde",IF($H80="","Rojo",IF(OR($L80&gt;'Parámetros'!$B$4,AND(OR($K80="Vence hoy",$K80="Próximo"),$G80&lt;'Parámetros'!$B$5)),"Ámbar","Verde"))))))</f>
        <v/>
      </c>
      <c r="N80" s="23" t="n"/>
      <c r="O80">
        <f>IFERROR('Parámetros'!D80,"")</f>
        <v/>
      </c>
      <c r="P80">
        <f>IFERROR('Parámetros'!B80,"")</f>
        <v/>
      </c>
    </row>
    <row r="81" ht="31" customHeight="1">
      <c r="A81" s="17" t="n"/>
      <c r="B81" s="18" t="n"/>
      <c r="C81" s="19" t="n"/>
      <c r="D81" s="19" t="n"/>
      <c r="E81" s="19" t="n"/>
      <c r="F81" s="17" t="n"/>
      <c r="G81" s="20" t="n"/>
      <c r="H81" s="19" t="n"/>
      <c r="I81" s="19" t="n"/>
      <c r="J81" s="21">
        <f>IF($A81="","",IF(OR($I81="",$E81=""),"",$I81-$E81))</f>
        <v/>
      </c>
      <c r="K81" s="6">
        <f>IF($A81="","",IF($F81="Cancelado","Cancelado",IF($E81="","Sin fecha prometida",IF($I81&lt;&gt;"",IF($I81&lt;=$E81,"Entregado a tiempo","Entregado con retraso"),IF($F81="Entregado","Entregado sin fecha real",IF($E81&lt;'Parámetros'!$B$2,"Vencido",IF($E81='Parámetros'!$B$2,"Vence hoy",IF($E81&lt;='Parámetros'!$B$2+'Parámetros'!$B$3,"Próximo","En plazo"))))))))</f>
        <v/>
      </c>
      <c r="L81" s="21">
        <f>IF($A81="","",IF($H81="","",MAX(0,'Parámetros'!$B$2-$H81)))</f>
        <v/>
      </c>
      <c r="M81" s="22">
        <f>IF($A81="","",IF($F81="Cancelado","Gris",IF(OR($K81="Sin fecha prometida",$K81="Entregado sin fecha real",$K81="Vencido",$K81="Entregado con retraso"),"Rojo",IF($K81="Entregado a tiempo","Verde",IF($H81="","Rojo",IF(OR($L81&gt;'Parámetros'!$B$4,AND(OR($K81="Vence hoy",$K81="Próximo"),$G81&lt;'Parámetros'!$B$5)),"Ámbar","Verde"))))))</f>
        <v/>
      </c>
      <c r="N81" s="23" t="n"/>
      <c r="O81">
        <f>IFERROR('Parámetros'!D81,"")</f>
        <v/>
      </c>
      <c r="P81">
        <f>IFERROR('Parámetros'!B81,"")</f>
        <v/>
      </c>
    </row>
    <row r="82" ht="31" customHeight="1">
      <c r="A82" s="17" t="n"/>
      <c r="B82" s="18" t="n"/>
      <c r="C82" s="19" t="n"/>
      <c r="D82" s="19" t="n"/>
      <c r="E82" s="19" t="n"/>
      <c r="F82" s="17" t="n"/>
      <c r="G82" s="20" t="n"/>
      <c r="H82" s="19" t="n"/>
      <c r="I82" s="19" t="n"/>
      <c r="J82" s="24">
        <f>IF($A82="","",IF(OR($I82="",$E82=""),"",$I82-$E82))</f>
        <v/>
      </c>
      <c r="K82" s="9">
        <f>IF($A82="","",IF($F82="Cancelado","Cancelado",IF($E82="","Sin fecha prometida",IF($I82&lt;&gt;"",IF($I82&lt;=$E82,"Entregado a tiempo","Entregado con retraso"),IF($F82="Entregado","Entregado sin fecha real",IF($E82&lt;'Parámetros'!$B$2,"Vencido",IF($E82='Parámetros'!$B$2,"Vence hoy",IF($E82&lt;='Parámetros'!$B$2+'Parámetros'!$B$3,"Próximo","En plazo"))))))))</f>
        <v/>
      </c>
      <c r="L82" s="24">
        <f>IF($A82="","",IF($H82="","",MAX(0,'Parámetros'!$B$2-$H82)))</f>
        <v/>
      </c>
      <c r="M82" s="25">
        <f>IF($A82="","",IF($F82="Cancelado","Gris",IF(OR($K82="Sin fecha prometida",$K82="Entregado sin fecha real",$K82="Vencido",$K82="Entregado con retraso"),"Rojo",IF($K82="Entregado a tiempo","Verde",IF($H82="","Rojo",IF(OR($L82&gt;'Parámetros'!$B$4,AND(OR($K82="Vence hoy",$K82="Próximo"),$G82&lt;'Parámetros'!$B$5)),"Ámbar","Verde"))))))</f>
        <v/>
      </c>
      <c r="N82" s="23" t="n"/>
      <c r="O82">
        <f>IFERROR('Parámetros'!D82,"")</f>
        <v/>
      </c>
      <c r="P82">
        <f>IFERROR('Parámetros'!B82,"")</f>
        <v/>
      </c>
    </row>
    <row r="83" ht="31" customHeight="1">
      <c r="A83" s="17" t="n"/>
      <c r="B83" s="18" t="n"/>
      <c r="C83" s="19" t="n"/>
      <c r="D83" s="19" t="n"/>
      <c r="E83" s="19" t="n"/>
      <c r="F83" s="17" t="n"/>
      <c r="G83" s="20" t="n"/>
      <c r="H83" s="19" t="n"/>
      <c r="I83" s="19" t="n"/>
      <c r="J83" s="21">
        <f>IF($A83="","",IF(OR($I83="",$E83=""),"",$I83-$E83))</f>
        <v/>
      </c>
      <c r="K83" s="6">
        <f>IF($A83="","",IF($F83="Cancelado","Cancelado",IF($E83="","Sin fecha prometida",IF($I83&lt;&gt;"",IF($I83&lt;=$E83,"Entregado a tiempo","Entregado con retraso"),IF($F83="Entregado","Entregado sin fecha real",IF($E83&lt;'Parámetros'!$B$2,"Vencido",IF($E83='Parámetros'!$B$2,"Vence hoy",IF($E83&lt;='Parámetros'!$B$2+'Parámetros'!$B$3,"Próximo","En plazo"))))))))</f>
        <v/>
      </c>
      <c r="L83" s="21">
        <f>IF($A83="","",IF($H83="","",MAX(0,'Parámetros'!$B$2-$H83)))</f>
        <v/>
      </c>
      <c r="M83" s="22">
        <f>IF($A83="","",IF($F83="Cancelado","Gris",IF(OR($K83="Sin fecha prometida",$K83="Entregado sin fecha real",$K83="Vencido",$K83="Entregado con retraso"),"Rojo",IF($K83="Entregado a tiempo","Verde",IF($H83="","Rojo",IF(OR($L83&gt;'Parámetros'!$B$4,AND(OR($K83="Vence hoy",$K83="Próximo"),$G83&lt;'Parámetros'!$B$5)),"Ámbar","Verde"))))))</f>
        <v/>
      </c>
      <c r="N83" s="23" t="n"/>
      <c r="O83">
        <f>IFERROR('Parámetros'!D83,"")</f>
        <v/>
      </c>
      <c r="P83">
        <f>IFERROR('Parámetros'!B83,"")</f>
        <v/>
      </c>
    </row>
    <row r="84" ht="31" customHeight="1">
      <c r="A84" s="17" t="n"/>
      <c r="B84" s="18" t="n"/>
      <c r="C84" s="19" t="n"/>
      <c r="D84" s="19" t="n"/>
      <c r="E84" s="19" t="n"/>
      <c r="F84" s="17" t="n"/>
      <c r="G84" s="20" t="n"/>
      <c r="H84" s="19" t="n"/>
      <c r="I84" s="19" t="n"/>
      <c r="J84" s="24">
        <f>IF($A84="","",IF(OR($I84="",$E84=""),"",$I84-$E84))</f>
        <v/>
      </c>
      <c r="K84" s="9">
        <f>IF($A84="","",IF($F84="Cancelado","Cancelado",IF($E84="","Sin fecha prometida",IF($I84&lt;&gt;"",IF($I84&lt;=$E84,"Entregado a tiempo","Entregado con retraso"),IF($F84="Entregado","Entregado sin fecha real",IF($E84&lt;'Parámetros'!$B$2,"Vencido",IF($E84='Parámetros'!$B$2,"Vence hoy",IF($E84&lt;='Parámetros'!$B$2+'Parámetros'!$B$3,"Próximo","En plazo"))))))))</f>
        <v/>
      </c>
      <c r="L84" s="24">
        <f>IF($A84="","",IF($H84="","",MAX(0,'Parámetros'!$B$2-$H84)))</f>
        <v/>
      </c>
      <c r="M84" s="25">
        <f>IF($A84="","",IF($F84="Cancelado","Gris",IF(OR($K84="Sin fecha prometida",$K84="Entregado sin fecha real",$K84="Vencido",$K84="Entregado con retraso"),"Rojo",IF($K84="Entregado a tiempo","Verde",IF($H84="","Rojo",IF(OR($L84&gt;'Parámetros'!$B$4,AND(OR($K84="Vence hoy",$K84="Próximo"),$G84&lt;'Parámetros'!$B$5)),"Ámbar","Verde"))))))</f>
        <v/>
      </c>
      <c r="N84" s="23" t="n"/>
      <c r="O84">
        <f>IFERROR('Parámetros'!D84,"")</f>
        <v/>
      </c>
      <c r="P84">
        <f>IFERROR('Parámetros'!B84,"")</f>
        <v/>
      </c>
    </row>
    <row r="85" ht="31" customHeight="1">
      <c r="A85" s="17" t="n"/>
      <c r="B85" s="18" t="n"/>
      <c r="C85" s="19" t="n"/>
      <c r="D85" s="19" t="n"/>
      <c r="E85" s="19" t="n"/>
      <c r="F85" s="17" t="n"/>
      <c r="G85" s="20" t="n"/>
      <c r="H85" s="19" t="n"/>
      <c r="I85" s="19" t="n"/>
      <c r="J85" s="21">
        <f>IF($A85="","",IF(OR($I85="",$E85=""),"",$I85-$E85))</f>
        <v/>
      </c>
      <c r="K85" s="6">
        <f>IF($A85="","",IF($F85="Cancelado","Cancelado",IF($E85="","Sin fecha prometida",IF($I85&lt;&gt;"",IF($I85&lt;=$E85,"Entregado a tiempo","Entregado con retraso"),IF($F85="Entregado","Entregado sin fecha real",IF($E85&lt;'Parámetros'!$B$2,"Vencido",IF($E85='Parámetros'!$B$2,"Vence hoy",IF($E85&lt;='Parámetros'!$B$2+'Parámetros'!$B$3,"Próximo","En plazo"))))))))</f>
        <v/>
      </c>
      <c r="L85" s="21">
        <f>IF($A85="","",IF($H85="","",MAX(0,'Parámetros'!$B$2-$H85)))</f>
        <v/>
      </c>
      <c r="M85" s="22">
        <f>IF($A85="","",IF($F85="Cancelado","Gris",IF(OR($K85="Sin fecha prometida",$K85="Entregado sin fecha real",$K85="Vencido",$K85="Entregado con retraso"),"Rojo",IF($K85="Entregado a tiempo","Verde",IF($H85="","Rojo",IF(OR($L85&gt;'Parámetros'!$B$4,AND(OR($K85="Vence hoy",$K85="Próximo"),$G85&lt;'Parámetros'!$B$5)),"Ámbar","Verde"))))))</f>
        <v/>
      </c>
      <c r="N85" s="23" t="n"/>
      <c r="O85">
        <f>IFERROR('Parámetros'!D85,"")</f>
        <v/>
      </c>
      <c r="P85">
        <f>IFERROR('Parámetros'!B85,"")</f>
        <v/>
      </c>
    </row>
    <row r="86" ht="31" customHeight="1">
      <c r="A86" s="17" t="n"/>
      <c r="B86" s="18" t="n"/>
      <c r="C86" s="19" t="n"/>
      <c r="D86" s="19" t="n"/>
      <c r="E86" s="19" t="n"/>
      <c r="F86" s="17" t="n"/>
      <c r="G86" s="20" t="n"/>
      <c r="H86" s="19" t="n"/>
      <c r="I86" s="19" t="n"/>
      <c r="J86" s="24">
        <f>IF($A86="","",IF(OR($I86="",$E86=""),"",$I86-$E86))</f>
        <v/>
      </c>
      <c r="K86" s="9">
        <f>IF($A86="","",IF($F86="Cancelado","Cancelado",IF($E86="","Sin fecha prometida",IF($I86&lt;&gt;"",IF($I86&lt;=$E86,"Entregado a tiempo","Entregado con retraso"),IF($F86="Entregado","Entregado sin fecha real",IF($E86&lt;'Parámetros'!$B$2,"Vencido",IF($E86='Parámetros'!$B$2,"Vence hoy",IF($E86&lt;='Parámetros'!$B$2+'Parámetros'!$B$3,"Próximo","En plazo"))))))))</f>
        <v/>
      </c>
      <c r="L86" s="24">
        <f>IF($A86="","",IF($H86="","",MAX(0,'Parámetros'!$B$2-$H86)))</f>
        <v/>
      </c>
      <c r="M86" s="25">
        <f>IF($A86="","",IF($F86="Cancelado","Gris",IF(OR($K86="Sin fecha prometida",$K86="Entregado sin fecha real",$K86="Vencido",$K86="Entregado con retraso"),"Rojo",IF($K86="Entregado a tiempo","Verde",IF($H86="","Rojo",IF(OR($L86&gt;'Parámetros'!$B$4,AND(OR($K86="Vence hoy",$K86="Próximo"),$G86&lt;'Parámetros'!$B$5)),"Ámbar","Verde"))))))</f>
        <v/>
      </c>
      <c r="N86" s="23" t="n"/>
      <c r="O86">
        <f>IFERROR('Parámetros'!D86,"")</f>
        <v/>
      </c>
      <c r="P86">
        <f>IFERROR('Parámetros'!B86,"")</f>
        <v/>
      </c>
    </row>
    <row r="87" ht="31" customHeight="1">
      <c r="A87" s="17" t="n"/>
      <c r="B87" s="18" t="n"/>
      <c r="C87" s="19" t="n"/>
      <c r="D87" s="19" t="n"/>
      <c r="E87" s="19" t="n"/>
      <c r="F87" s="17" t="n"/>
      <c r="G87" s="20" t="n"/>
      <c r="H87" s="19" t="n"/>
      <c r="I87" s="19" t="n"/>
      <c r="J87" s="21">
        <f>IF($A87="","",IF(OR($I87="",$E87=""),"",$I87-$E87))</f>
        <v/>
      </c>
      <c r="K87" s="6">
        <f>IF($A87="","",IF($F87="Cancelado","Cancelado",IF($E87="","Sin fecha prometida",IF($I87&lt;&gt;"",IF($I87&lt;=$E87,"Entregado a tiempo","Entregado con retraso"),IF($F87="Entregado","Entregado sin fecha real",IF($E87&lt;'Parámetros'!$B$2,"Vencido",IF($E87='Parámetros'!$B$2,"Vence hoy",IF($E87&lt;='Parámetros'!$B$2+'Parámetros'!$B$3,"Próximo","En plazo"))))))))</f>
        <v/>
      </c>
      <c r="L87" s="21">
        <f>IF($A87="","",IF($H87="","",MAX(0,'Parámetros'!$B$2-$H87)))</f>
        <v/>
      </c>
      <c r="M87" s="22">
        <f>IF($A87="","",IF($F87="Cancelado","Gris",IF(OR($K87="Sin fecha prometida",$K87="Entregado sin fecha real",$K87="Vencido",$K87="Entregado con retraso"),"Rojo",IF($K87="Entregado a tiempo","Verde",IF($H87="","Rojo",IF(OR($L87&gt;'Parámetros'!$B$4,AND(OR($K87="Vence hoy",$K87="Próximo"),$G87&lt;'Parámetros'!$B$5)),"Ámbar","Verde"))))))</f>
        <v/>
      </c>
      <c r="N87" s="23" t="n"/>
      <c r="O87">
        <f>IFERROR('Parámetros'!D87,"")</f>
        <v/>
      </c>
      <c r="P87">
        <f>IFERROR('Parámetros'!B87,"")</f>
        <v/>
      </c>
    </row>
    <row r="88" ht="31" customHeight="1">
      <c r="A88" s="17" t="n"/>
      <c r="B88" s="18" t="n"/>
      <c r="C88" s="19" t="n"/>
      <c r="D88" s="19" t="n"/>
      <c r="E88" s="19" t="n"/>
      <c r="F88" s="17" t="n"/>
      <c r="G88" s="20" t="n"/>
      <c r="H88" s="19" t="n"/>
      <c r="I88" s="19" t="n"/>
      <c r="J88" s="24">
        <f>IF($A88="","",IF(OR($I88="",$E88=""),"",$I88-$E88))</f>
        <v/>
      </c>
      <c r="K88" s="9">
        <f>IF($A88="","",IF($F88="Cancelado","Cancelado",IF($E88="","Sin fecha prometida",IF($I88&lt;&gt;"",IF($I88&lt;=$E88,"Entregado a tiempo","Entregado con retraso"),IF($F88="Entregado","Entregado sin fecha real",IF($E88&lt;'Parámetros'!$B$2,"Vencido",IF($E88='Parámetros'!$B$2,"Vence hoy",IF($E88&lt;='Parámetros'!$B$2+'Parámetros'!$B$3,"Próximo","En plazo"))))))))</f>
        <v/>
      </c>
      <c r="L88" s="24">
        <f>IF($A88="","",IF($H88="","",MAX(0,'Parámetros'!$B$2-$H88)))</f>
        <v/>
      </c>
      <c r="M88" s="25">
        <f>IF($A88="","",IF($F88="Cancelado","Gris",IF(OR($K88="Sin fecha prometida",$K88="Entregado sin fecha real",$K88="Vencido",$K88="Entregado con retraso"),"Rojo",IF($K88="Entregado a tiempo","Verde",IF($H88="","Rojo",IF(OR($L88&gt;'Parámetros'!$B$4,AND(OR($K88="Vence hoy",$K88="Próximo"),$G88&lt;'Parámetros'!$B$5)),"Ámbar","Verde"))))))</f>
        <v/>
      </c>
      <c r="N88" s="23" t="n"/>
      <c r="O88">
        <f>IFERROR('Parámetros'!D88,"")</f>
        <v/>
      </c>
      <c r="P88">
        <f>IFERROR('Parámetros'!B88,"")</f>
        <v/>
      </c>
    </row>
    <row r="89" ht="31" customHeight="1">
      <c r="A89" s="17" t="n"/>
      <c r="B89" s="18" t="n"/>
      <c r="C89" s="19" t="n"/>
      <c r="D89" s="19" t="n"/>
      <c r="E89" s="19" t="n"/>
      <c r="F89" s="17" t="n"/>
      <c r="G89" s="20" t="n"/>
      <c r="H89" s="19" t="n"/>
      <c r="I89" s="19" t="n"/>
      <c r="J89" s="21">
        <f>IF($A89="","",IF(OR($I89="",$E89=""),"",$I89-$E89))</f>
        <v/>
      </c>
      <c r="K89" s="6">
        <f>IF($A89="","",IF($F89="Cancelado","Cancelado",IF($E89="","Sin fecha prometida",IF($I89&lt;&gt;"",IF($I89&lt;=$E89,"Entregado a tiempo","Entregado con retraso"),IF($F89="Entregado","Entregado sin fecha real",IF($E89&lt;'Parámetros'!$B$2,"Vencido",IF($E89='Parámetros'!$B$2,"Vence hoy",IF($E89&lt;='Parámetros'!$B$2+'Parámetros'!$B$3,"Próximo","En plazo"))))))))</f>
        <v/>
      </c>
      <c r="L89" s="21">
        <f>IF($A89="","",IF($H89="","",MAX(0,'Parámetros'!$B$2-$H89)))</f>
        <v/>
      </c>
      <c r="M89" s="22">
        <f>IF($A89="","",IF($F89="Cancelado","Gris",IF(OR($K89="Sin fecha prometida",$K89="Entregado sin fecha real",$K89="Vencido",$K89="Entregado con retraso"),"Rojo",IF($K89="Entregado a tiempo","Verde",IF($H89="","Rojo",IF(OR($L89&gt;'Parámetros'!$B$4,AND(OR($K89="Vence hoy",$K89="Próximo"),$G89&lt;'Parámetros'!$B$5)),"Ámbar","Verde"))))))</f>
        <v/>
      </c>
      <c r="N89" s="23" t="n"/>
      <c r="O89">
        <f>IFERROR('Parámetros'!D89,"")</f>
        <v/>
      </c>
      <c r="P89">
        <f>IFERROR('Parámetros'!B89,"")</f>
        <v/>
      </c>
    </row>
    <row r="90" ht="31" customHeight="1">
      <c r="A90" s="17" t="n"/>
      <c r="B90" s="18" t="n"/>
      <c r="C90" s="19" t="n"/>
      <c r="D90" s="19" t="n"/>
      <c r="E90" s="19" t="n"/>
      <c r="F90" s="17" t="n"/>
      <c r="G90" s="20" t="n"/>
      <c r="H90" s="19" t="n"/>
      <c r="I90" s="19" t="n"/>
      <c r="J90" s="24">
        <f>IF($A90="","",IF(OR($I90="",$E90=""),"",$I90-$E90))</f>
        <v/>
      </c>
      <c r="K90" s="9">
        <f>IF($A90="","",IF($F90="Cancelado","Cancelado",IF($E90="","Sin fecha prometida",IF($I90&lt;&gt;"",IF($I90&lt;=$E90,"Entregado a tiempo","Entregado con retraso"),IF($F90="Entregado","Entregado sin fecha real",IF($E90&lt;'Parámetros'!$B$2,"Vencido",IF($E90='Parámetros'!$B$2,"Vence hoy",IF($E90&lt;='Parámetros'!$B$2+'Parámetros'!$B$3,"Próximo","En plazo"))))))))</f>
        <v/>
      </c>
      <c r="L90" s="24">
        <f>IF($A90="","",IF($H90="","",MAX(0,'Parámetros'!$B$2-$H90)))</f>
        <v/>
      </c>
      <c r="M90" s="25">
        <f>IF($A90="","",IF($F90="Cancelado","Gris",IF(OR($K90="Sin fecha prometida",$K90="Entregado sin fecha real",$K90="Vencido",$K90="Entregado con retraso"),"Rojo",IF($K90="Entregado a tiempo","Verde",IF($H90="","Rojo",IF(OR($L90&gt;'Parámetros'!$B$4,AND(OR($K90="Vence hoy",$K90="Próximo"),$G90&lt;'Parámetros'!$B$5)),"Ámbar","Verde"))))))</f>
        <v/>
      </c>
      <c r="N90" s="23" t="n"/>
      <c r="O90">
        <f>IFERROR('Parámetros'!D90,"")</f>
        <v/>
      </c>
      <c r="P90">
        <f>IFERROR('Parámetros'!B90,"")</f>
        <v/>
      </c>
    </row>
    <row r="91" ht="31" customHeight="1">
      <c r="A91" s="17" t="n"/>
      <c r="B91" s="18" t="n"/>
      <c r="C91" s="19" t="n"/>
      <c r="D91" s="19" t="n"/>
      <c r="E91" s="19" t="n"/>
      <c r="F91" s="17" t="n"/>
      <c r="G91" s="20" t="n"/>
      <c r="H91" s="19" t="n"/>
      <c r="I91" s="19" t="n"/>
      <c r="J91" s="21">
        <f>IF($A91="","",IF(OR($I91="",$E91=""),"",$I91-$E91))</f>
        <v/>
      </c>
      <c r="K91" s="6">
        <f>IF($A91="","",IF($F91="Cancelado","Cancelado",IF($E91="","Sin fecha prometida",IF($I91&lt;&gt;"",IF($I91&lt;=$E91,"Entregado a tiempo","Entregado con retraso"),IF($F91="Entregado","Entregado sin fecha real",IF($E91&lt;'Parámetros'!$B$2,"Vencido",IF($E91='Parámetros'!$B$2,"Vence hoy",IF($E91&lt;='Parámetros'!$B$2+'Parámetros'!$B$3,"Próximo","En plazo"))))))))</f>
        <v/>
      </c>
      <c r="L91" s="21">
        <f>IF($A91="","",IF($H91="","",MAX(0,'Parámetros'!$B$2-$H91)))</f>
        <v/>
      </c>
      <c r="M91" s="22">
        <f>IF($A91="","",IF($F91="Cancelado","Gris",IF(OR($K91="Sin fecha prometida",$K91="Entregado sin fecha real",$K91="Vencido",$K91="Entregado con retraso"),"Rojo",IF($K91="Entregado a tiempo","Verde",IF($H91="","Rojo",IF(OR($L91&gt;'Parámetros'!$B$4,AND(OR($K91="Vence hoy",$K91="Próximo"),$G91&lt;'Parámetros'!$B$5)),"Ámbar","Verde"))))))</f>
        <v/>
      </c>
      <c r="N91" s="23" t="n"/>
      <c r="O91">
        <f>IFERROR('Parámetros'!D91,"")</f>
        <v/>
      </c>
      <c r="P91">
        <f>IFERROR('Parámetros'!B91,"")</f>
        <v/>
      </c>
    </row>
    <row r="92" ht="31" customHeight="1">
      <c r="A92" s="17" t="n"/>
      <c r="B92" s="18" t="n"/>
      <c r="C92" s="19" t="n"/>
      <c r="D92" s="19" t="n"/>
      <c r="E92" s="19" t="n"/>
      <c r="F92" s="17" t="n"/>
      <c r="G92" s="20" t="n"/>
      <c r="H92" s="19" t="n"/>
      <c r="I92" s="19" t="n"/>
      <c r="J92" s="24">
        <f>IF($A92="","",IF(OR($I92="",$E92=""),"",$I92-$E92))</f>
        <v/>
      </c>
      <c r="K92" s="9">
        <f>IF($A92="","",IF($F92="Cancelado","Cancelado",IF($E92="","Sin fecha prometida",IF($I92&lt;&gt;"",IF($I92&lt;=$E92,"Entregado a tiempo","Entregado con retraso"),IF($F92="Entregado","Entregado sin fecha real",IF($E92&lt;'Parámetros'!$B$2,"Vencido",IF($E92='Parámetros'!$B$2,"Vence hoy",IF($E92&lt;='Parámetros'!$B$2+'Parámetros'!$B$3,"Próximo","En plazo"))))))))</f>
        <v/>
      </c>
      <c r="L92" s="24">
        <f>IF($A92="","",IF($H92="","",MAX(0,'Parámetros'!$B$2-$H92)))</f>
        <v/>
      </c>
      <c r="M92" s="25">
        <f>IF($A92="","",IF($F92="Cancelado","Gris",IF(OR($K92="Sin fecha prometida",$K92="Entregado sin fecha real",$K92="Vencido",$K92="Entregado con retraso"),"Rojo",IF($K92="Entregado a tiempo","Verde",IF($H92="","Rojo",IF(OR($L92&gt;'Parámetros'!$B$4,AND(OR($K92="Vence hoy",$K92="Próximo"),$G92&lt;'Parámetros'!$B$5)),"Ámbar","Verde"))))))</f>
        <v/>
      </c>
      <c r="N92" s="23" t="n"/>
      <c r="O92">
        <f>IFERROR('Parámetros'!D92,"")</f>
        <v/>
      </c>
      <c r="P92">
        <f>IFERROR('Parámetros'!B92,"")</f>
        <v/>
      </c>
    </row>
    <row r="93" ht="31" customHeight="1">
      <c r="A93" s="17" t="n"/>
      <c r="B93" s="18" t="n"/>
      <c r="C93" s="19" t="n"/>
      <c r="D93" s="19" t="n"/>
      <c r="E93" s="19" t="n"/>
      <c r="F93" s="17" t="n"/>
      <c r="G93" s="20" t="n"/>
      <c r="H93" s="19" t="n"/>
      <c r="I93" s="19" t="n"/>
      <c r="J93" s="21">
        <f>IF($A93="","",IF(OR($I93="",$E93=""),"",$I93-$E93))</f>
        <v/>
      </c>
      <c r="K93" s="6">
        <f>IF($A93="","",IF($F93="Cancelado","Cancelado",IF($E93="","Sin fecha prometida",IF($I93&lt;&gt;"",IF($I93&lt;=$E93,"Entregado a tiempo","Entregado con retraso"),IF($F93="Entregado","Entregado sin fecha real",IF($E93&lt;'Parámetros'!$B$2,"Vencido",IF($E93='Parámetros'!$B$2,"Vence hoy",IF($E93&lt;='Parámetros'!$B$2+'Parámetros'!$B$3,"Próximo","En plazo"))))))))</f>
        <v/>
      </c>
      <c r="L93" s="21">
        <f>IF($A93="","",IF($H93="","",MAX(0,'Parámetros'!$B$2-$H93)))</f>
        <v/>
      </c>
      <c r="M93" s="22">
        <f>IF($A93="","",IF($F93="Cancelado","Gris",IF(OR($K93="Sin fecha prometida",$K93="Entregado sin fecha real",$K93="Vencido",$K93="Entregado con retraso"),"Rojo",IF($K93="Entregado a tiempo","Verde",IF($H93="","Rojo",IF(OR($L93&gt;'Parámetros'!$B$4,AND(OR($K93="Vence hoy",$K93="Próximo"),$G93&lt;'Parámetros'!$B$5)),"Ámbar","Verde"))))))</f>
        <v/>
      </c>
      <c r="N93" s="23" t="n"/>
      <c r="O93">
        <f>IFERROR('Parámetros'!D93,"")</f>
        <v/>
      </c>
      <c r="P93">
        <f>IFERROR('Parámetros'!B93,"")</f>
        <v/>
      </c>
    </row>
    <row r="94" ht="31" customHeight="1">
      <c r="A94" s="17" t="n"/>
      <c r="B94" s="18" t="n"/>
      <c r="C94" s="19" t="n"/>
      <c r="D94" s="19" t="n"/>
      <c r="E94" s="19" t="n"/>
      <c r="F94" s="17" t="n"/>
      <c r="G94" s="20" t="n"/>
      <c r="H94" s="19" t="n"/>
      <c r="I94" s="19" t="n"/>
      <c r="J94" s="24">
        <f>IF($A94="","",IF(OR($I94="",$E94=""),"",$I94-$E94))</f>
        <v/>
      </c>
      <c r="K94" s="9">
        <f>IF($A94="","",IF($F94="Cancelado","Cancelado",IF($E94="","Sin fecha prometida",IF($I94&lt;&gt;"",IF($I94&lt;=$E94,"Entregado a tiempo","Entregado con retraso"),IF($F94="Entregado","Entregado sin fecha real",IF($E94&lt;'Parámetros'!$B$2,"Vencido",IF($E94='Parámetros'!$B$2,"Vence hoy",IF($E94&lt;='Parámetros'!$B$2+'Parámetros'!$B$3,"Próximo","En plazo"))))))))</f>
        <v/>
      </c>
      <c r="L94" s="24">
        <f>IF($A94="","",IF($H94="","",MAX(0,'Parámetros'!$B$2-$H94)))</f>
        <v/>
      </c>
      <c r="M94" s="25">
        <f>IF($A94="","",IF($F94="Cancelado","Gris",IF(OR($K94="Sin fecha prometida",$K94="Entregado sin fecha real",$K94="Vencido",$K94="Entregado con retraso"),"Rojo",IF($K94="Entregado a tiempo","Verde",IF($H94="","Rojo",IF(OR($L94&gt;'Parámetros'!$B$4,AND(OR($K94="Vence hoy",$K94="Próximo"),$G94&lt;'Parámetros'!$B$5)),"Ámbar","Verde"))))))</f>
        <v/>
      </c>
      <c r="N94" s="23" t="n"/>
      <c r="O94">
        <f>IFERROR('Parámetros'!D94,"")</f>
        <v/>
      </c>
      <c r="P94">
        <f>IFERROR('Parámetros'!B94,"")</f>
        <v/>
      </c>
    </row>
    <row r="95" ht="31" customHeight="1">
      <c r="A95" s="17" t="n"/>
      <c r="B95" s="18" t="n"/>
      <c r="C95" s="19" t="n"/>
      <c r="D95" s="19" t="n"/>
      <c r="E95" s="19" t="n"/>
      <c r="F95" s="17" t="n"/>
      <c r="G95" s="20" t="n"/>
      <c r="H95" s="19" t="n"/>
      <c r="I95" s="19" t="n"/>
      <c r="J95" s="21">
        <f>IF($A95="","",IF(OR($I95="",$E95=""),"",$I95-$E95))</f>
        <v/>
      </c>
      <c r="K95" s="6">
        <f>IF($A95="","",IF($F95="Cancelado","Cancelado",IF($E95="","Sin fecha prometida",IF($I95&lt;&gt;"",IF($I95&lt;=$E95,"Entregado a tiempo","Entregado con retraso"),IF($F95="Entregado","Entregado sin fecha real",IF($E95&lt;'Parámetros'!$B$2,"Vencido",IF($E95='Parámetros'!$B$2,"Vence hoy",IF($E95&lt;='Parámetros'!$B$2+'Parámetros'!$B$3,"Próximo","En plazo"))))))))</f>
        <v/>
      </c>
      <c r="L95" s="21">
        <f>IF($A95="","",IF($H95="","",MAX(0,'Parámetros'!$B$2-$H95)))</f>
        <v/>
      </c>
      <c r="M95" s="22">
        <f>IF($A95="","",IF($F95="Cancelado","Gris",IF(OR($K95="Sin fecha prometida",$K95="Entregado sin fecha real",$K95="Vencido",$K95="Entregado con retraso"),"Rojo",IF($K95="Entregado a tiempo","Verde",IF($H95="","Rojo",IF(OR($L95&gt;'Parámetros'!$B$4,AND(OR($K95="Vence hoy",$K95="Próximo"),$G95&lt;'Parámetros'!$B$5)),"Ámbar","Verde"))))))</f>
        <v/>
      </c>
      <c r="N95" s="23" t="n"/>
      <c r="O95">
        <f>IFERROR('Parámetros'!D95,"")</f>
        <v/>
      </c>
      <c r="P95">
        <f>IFERROR('Parámetros'!B95,"")</f>
        <v/>
      </c>
    </row>
    <row r="96" ht="31" customHeight="1">
      <c r="A96" s="17" t="n"/>
      <c r="B96" s="18" t="n"/>
      <c r="C96" s="19" t="n"/>
      <c r="D96" s="19" t="n"/>
      <c r="E96" s="19" t="n"/>
      <c r="F96" s="17" t="n"/>
      <c r="G96" s="20" t="n"/>
      <c r="H96" s="19" t="n"/>
      <c r="I96" s="19" t="n"/>
      <c r="J96" s="24">
        <f>IF($A96="","",IF(OR($I96="",$E96=""),"",$I96-$E96))</f>
        <v/>
      </c>
      <c r="K96" s="9">
        <f>IF($A96="","",IF($F96="Cancelado","Cancelado",IF($E96="","Sin fecha prometida",IF($I96&lt;&gt;"",IF($I96&lt;=$E96,"Entregado a tiempo","Entregado con retraso"),IF($F96="Entregado","Entregado sin fecha real",IF($E96&lt;'Parámetros'!$B$2,"Vencido",IF($E96='Parámetros'!$B$2,"Vence hoy",IF($E96&lt;='Parámetros'!$B$2+'Parámetros'!$B$3,"Próximo","En plazo"))))))))</f>
        <v/>
      </c>
      <c r="L96" s="24">
        <f>IF($A96="","",IF($H96="","",MAX(0,'Parámetros'!$B$2-$H96)))</f>
        <v/>
      </c>
      <c r="M96" s="25">
        <f>IF($A96="","",IF($F96="Cancelado","Gris",IF(OR($K96="Sin fecha prometida",$K96="Entregado sin fecha real",$K96="Vencido",$K96="Entregado con retraso"),"Rojo",IF($K96="Entregado a tiempo","Verde",IF($H96="","Rojo",IF(OR($L96&gt;'Parámetros'!$B$4,AND(OR($K96="Vence hoy",$K96="Próximo"),$G96&lt;'Parámetros'!$B$5)),"Ámbar","Verde"))))))</f>
        <v/>
      </c>
      <c r="N96" s="23" t="n"/>
      <c r="O96">
        <f>IFERROR('Parámetros'!D96,"")</f>
        <v/>
      </c>
      <c r="P96">
        <f>IFERROR('Parámetros'!B96,"")</f>
        <v/>
      </c>
    </row>
    <row r="97" ht="31" customHeight="1">
      <c r="A97" s="17" t="n"/>
      <c r="B97" s="18" t="n"/>
      <c r="C97" s="19" t="n"/>
      <c r="D97" s="19" t="n"/>
      <c r="E97" s="19" t="n"/>
      <c r="F97" s="17" t="n"/>
      <c r="G97" s="20" t="n"/>
      <c r="H97" s="19" t="n"/>
      <c r="I97" s="19" t="n"/>
      <c r="J97" s="21">
        <f>IF($A97="","",IF(OR($I97="",$E97=""),"",$I97-$E97))</f>
        <v/>
      </c>
      <c r="K97" s="6">
        <f>IF($A97="","",IF($F97="Cancelado","Cancelado",IF($E97="","Sin fecha prometida",IF($I97&lt;&gt;"",IF($I97&lt;=$E97,"Entregado a tiempo","Entregado con retraso"),IF($F97="Entregado","Entregado sin fecha real",IF($E97&lt;'Parámetros'!$B$2,"Vencido",IF($E97='Parámetros'!$B$2,"Vence hoy",IF($E97&lt;='Parámetros'!$B$2+'Parámetros'!$B$3,"Próximo","En plazo"))))))))</f>
        <v/>
      </c>
      <c r="L97" s="21">
        <f>IF($A97="","",IF($H97="","",MAX(0,'Parámetros'!$B$2-$H97)))</f>
        <v/>
      </c>
      <c r="M97" s="22">
        <f>IF($A97="","",IF($F97="Cancelado","Gris",IF(OR($K97="Sin fecha prometida",$K97="Entregado sin fecha real",$K97="Vencido",$K97="Entregado con retraso"),"Rojo",IF($K97="Entregado a tiempo","Verde",IF($H97="","Rojo",IF(OR($L97&gt;'Parámetros'!$B$4,AND(OR($K97="Vence hoy",$K97="Próximo"),$G97&lt;'Parámetros'!$B$5)),"Ámbar","Verde"))))))</f>
        <v/>
      </c>
      <c r="N97" s="23" t="n"/>
      <c r="O97">
        <f>IFERROR('Parámetros'!D97,"")</f>
        <v/>
      </c>
      <c r="P97">
        <f>IFERROR('Parámetros'!B97,"")</f>
        <v/>
      </c>
    </row>
    <row r="98" ht="31" customHeight="1">
      <c r="A98" s="17" t="n"/>
      <c r="B98" s="18" t="n"/>
      <c r="C98" s="19" t="n"/>
      <c r="D98" s="19" t="n"/>
      <c r="E98" s="19" t="n"/>
      <c r="F98" s="17" t="n"/>
      <c r="G98" s="20" t="n"/>
      <c r="H98" s="19" t="n"/>
      <c r="I98" s="19" t="n"/>
      <c r="J98" s="24">
        <f>IF($A98="","",IF(OR($I98="",$E98=""),"",$I98-$E98))</f>
        <v/>
      </c>
      <c r="K98" s="9">
        <f>IF($A98="","",IF($F98="Cancelado","Cancelado",IF($E98="","Sin fecha prometida",IF($I98&lt;&gt;"",IF($I98&lt;=$E98,"Entregado a tiempo","Entregado con retraso"),IF($F98="Entregado","Entregado sin fecha real",IF($E98&lt;'Parámetros'!$B$2,"Vencido",IF($E98='Parámetros'!$B$2,"Vence hoy",IF($E98&lt;='Parámetros'!$B$2+'Parámetros'!$B$3,"Próximo","En plazo"))))))))</f>
        <v/>
      </c>
      <c r="L98" s="24">
        <f>IF($A98="","",IF($H98="","",MAX(0,'Parámetros'!$B$2-$H98)))</f>
        <v/>
      </c>
      <c r="M98" s="25">
        <f>IF($A98="","",IF($F98="Cancelado","Gris",IF(OR($K98="Sin fecha prometida",$K98="Entregado sin fecha real",$K98="Vencido",$K98="Entregado con retraso"),"Rojo",IF($K98="Entregado a tiempo","Verde",IF($H98="","Rojo",IF(OR($L98&gt;'Parámetros'!$B$4,AND(OR($K98="Vence hoy",$K98="Próximo"),$G98&lt;'Parámetros'!$B$5)),"Ámbar","Verde"))))))</f>
        <v/>
      </c>
      <c r="N98" s="23" t="n"/>
      <c r="O98">
        <f>IFERROR('Parámetros'!D98,"")</f>
        <v/>
      </c>
      <c r="P98">
        <f>IFERROR('Parámetros'!B98,"")</f>
        <v/>
      </c>
    </row>
    <row r="99" ht="31" customHeight="1">
      <c r="A99" s="17" t="n"/>
      <c r="B99" s="18" t="n"/>
      <c r="C99" s="19" t="n"/>
      <c r="D99" s="19" t="n"/>
      <c r="E99" s="19" t="n"/>
      <c r="F99" s="17" t="n"/>
      <c r="G99" s="20" t="n"/>
      <c r="H99" s="19" t="n"/>
      <c r="I99" s="19" t="n"/>
      <c r="J99" s="21">
        <f>IF($A99="","",IF(OR($I99="",$E99=""),"",$I99-$E99))</f>
        <v/>
      </c>
      <c r="K99" s="6">
        <f>IF($A99="","",IF($F99="Cancelado","Cancelado",IF($E99="","Sin fecha prometida",IF($I99&lt;&gt;"",IF($I99&lt;=$E99,"Entregado a tiempo","Entregado con retraso"),IF($F99="Entregado","Entregado sin fecha real",IF($E99&lt;'Parámetros'!$B$2,"Vencido",IF($E99='Parámetros'!$B$2,"Vence hoy",IF($E99&lt;='Parámetros'!$B$2+'Parámetros'!$B$3,"Próximo","En plazo"))))))))</f>
        <v/>
      </c>
      <c r="L99" s="21">
        <f>IF($A99="","",IF($H99="","",MAX(0,'Parámetros'!$B$2-$H99)))</f>
        <v/>
      </c>
      <c r="M99" s="22">
        <f>IF($A99="","",IF($F99="Cancelado","Gris",IF(OR($K99="Sin fecha prometida",$K99="Entregado sin fecha real",$K99="Vencido",$K99="Entregado con retraso"),"Rojo",IF($K99="Entregado a tiempo","Verde",IF($H99="","Rojo",IF(OR($L99&gt;'Parámetros'!$B$4,AND(OR($K99="Vence hoy",$K99="Próximo"),$G99&lt;'Parámetros'!$B$5)),"Ámbar","Verde"))))))</f>
        <v/>
      </c>
      <c r="N99" s="23" t="n"/>
      <c r="O99">
        <f>IFERROR('Parámetros'!D99,"")</f>
        <v/>
      </c>
      <c r="P99">
        <f>IFERROR('Parámetros'!B99,"")</f>
        <v/>
      </c>
    </row>
    <row r="100" ht="31" customHeight="1">
      <c r="A100" s="17" t="n"/>
      <c r="B100" s="18" t="n"/>
      <c r="C100" s="19" t="n"/>
      <c r="D100" s="19" t="n"/>
      <c r="E100" s="19" t="n"/>
      <c r="F100" s="17" t="n"/>
      <c r="G100" s="20" t="n"/>
      <c r="H100" s="19" t="n"/>
      <c r="I100" s="19" t="n"/>
      <c r="J100" s="24">
        <f>IF($A100="","",IF(OR($I100="",$E100=""),"",$I100-$E100))</f>
        <v/>
      </c>
      <c r="K100" s="9">
        <f>IF($A100="","",IF($F100="Cancelado","Cancelado",IF($E100="","Sin fecha prometida",IF($I100&lt;&gt;"",IF($I100&lt;=$E100,"Entregado a tiempo","Entregado con retraso"),IF($F100="Entregado","Entregado sin fecha real",IF($E100&lt;'Parámetros'!$B$2,"Vencido",IF($E100='Parámetros'!$B$2,"Vence hoy",IF($E100&lt;='Parámetros'!$B$2+'Parámetros'!$B$3,"Próximo","En plazo"))))))))</f>
        <v/>
      </c>
      <c r="L100" s="24">
        <f>IF($A100="","",IF($H100="","",MAX(0,'Parámetros'!$B$2-$H100)))</f>
        <v/>
      </c>
      <c r="M100" s="25">
        <f>IF($A100="","",IF($F100="Cancelado","Gris",IF(OR($K100="Sin fecha prometida",$K100="Entregado sin fecha real",$K100="Vencido",$K100="Entregado con retraso"),"Rojo",IF($K100="Entregado a tiempo","Verde",IF($H100="","Rojo",IF(OR($L100&gt;'Parámetros'!$B$4,AND(OR($K100="Vence hoy",$K100="Próximo"),$G100&lt;'Parámetros'!$B$5)),"Ámbar","Verde"))))))</f>
        <v/>
      </c>
      <c r="N100" s="23" t="n"/>
      <c r="O100">
        <f>IFERROR('Parámetros'!D100,"")</f>
        <v/>
      </c>
      <c r="P100">
        <f>IFERROR('Parámetros'!B100,"")</f>
        <v/>
      </c>
    </row>
    <row r="101" ht="31" customHeight="1">
      <c r="A101" s="17" t="n"/>
      <c r="B101" s="18" t="n"/>
      <c r="C101" s="19" t="n"/>
      <c r="D101" s="19" t="n"/>
      <c r="E101" s="19" t="n"/>
      <c r="F101" s="17" t="n"/>
      <c r="G101" s="20" t="n"/>
      <c r="H101" s="19" t="n"/>
      <c r="I101" s="19" t="n"/>
      <c r="J101" s="21">
        <f>IF($A101="","",IF(OR($I101="",$E101=""),"",$I101-$E101))</f>
        <v/>
      </c>
      <c r="K101" s="6">
        <f>IF($A101="","",IF($F101="Cancelado","Cancelado",IF($E101="","Sin fecha prometida",IF($I101&lt;&gt;"",IF($I101&lt;=$E101,"Entregado a tiempo","Entregado con retraso"),IF($F101="Entregado","Entregado sin fecha real",IF($E101&lt;'Parámetros'!$B$2,"Vencido",IF($E101='Parámetros'!$B$2,"Vence hoy",IF($E101&lt;='Parámetros'!$B$2+'Parámetros'!$B$3,"Próximo","En plazo"))))))))</f>
        <v/>
      </c>
      <c r="L101" s="21">
        <f>IF($A101="","",IF($H101="","",MAX(0,'Parámetros'!$B$2-$H101)))</f>
        <v/>
      </c>
      <c r="M101" s="22">
        <f>IF($A101="","",IF($F101="Cancelado","Gris",IF(OR($K101="Sin fecha prometida",$K101="Entregado sin fecha real",$K101="Vencido",$K101="Entregado con retraso"),"Rojo",IF($K101="Entregado a tiempo","Verde",IF($H101="","Rojo",IF(OR($L101&gt;'Parámetros'!$B$4,AND(OR($K101="Vence hoy",$K101="Próximo"),$G101&lt;'Parámetros'!$B$5)),"Ámbar","Verde"))))))</f>
        <v/>
      </c>
      <c r="N101" s="23" t="n"/>
      <c r="O101">
        <f>IFERROR('Parámetros'!D101,"")</f>
        <v/>
      </c>
      <c r="P101">
        <f>IFERROR('Parámetros'!B101,"")</f>
        <v/>
      </c>
    </row>
    <row r="102" ht="31" customHeight="1">
      <c r="A102" s="17" t="n"/>
      <c r="B102" s="18" t="n"/>
      <c r="C102" s="19" t="n"/>
      <c r="D102" s="19" t="n"/>
      <c r="E102" s="19" t="n"/>
      <c r="F102" s="17" t="n"/>
      <c r="G102" s="20" t="n"/>
      <c r="H102" s="19" t="n"/>
      <c r="I102" s="19" t="n"/>
      <c r="J102" s="24">
        <f>IF($A102="","",IF(OR($I102="",$E102=""),"",$I102-$E102))</f>
        <v/>
      </c>
      <c r="K102" s="9">
        <f>IF($A102="","",IF($F102="Cancelado","Cancelado",IF($E102="","Sin fecha prometida",IF($I102&lt;&gt;"",IF($I102&lt;=$E102,"Entregado a tiempo","Entregado con retraso"),IF($F102="Entregado","Entregado sin fecha real",IF($E102&lt;'Parámetros'!$B$2,"Vencido",IF($E102='Parámetros'!$B$2,"Vence hoy",IF($E102&lt;='Parámetros'!$B$2+'Parámetros'!$B$3,"Próximo","En plazo"))))))))</f>
        <v/>
      </c>
      <c r="L102" s="24">
        <f>IF($A102="","",IF($H102="","",MAX(0,'Parámetros'!$B$2-$H102)))</f>
        <v/>
      </c>
      <c r="M102" s="25">
        <f>IF($A102="","",IF($F102="Cancelado","Gris",IF(OR($K102="Sin fecha prometida",$K102="Entregado sin fecha real",$K102="Vencido",$K102="Entregado con retraso"),"Rojo",IF($K102="Entregado a tiempo","Verde",IF($H102="","Rojo",IF(OR($L102&gt;'Parámetros'!$B$4,AND(OR($K102="Vence hoy",$K102="Próximo"),$G102&lt;'Parámetros'!$B$5)),"Ámbar","Verde"))))))</f>
        <v/>
      </c>
      <c r="N102" s="23" t="n"/>
      <c r="O102">
        <f>IFERROR('Parámetros'!D102,"")</f>
        <v/>
      </c>
      <c r="P102">
        <f>IFERROR('Parámetros'!B102,"")</f>
        <v/>
      </c>
    </row>
    <row r="103" ht="31" customHeight="1">
      <c r="A103" s="17" t="n"/>
      <c r="B103" s="18" t="n"/>
      <c r="C103" s="19" t="n"/>
      <c r="D103" s="19" t="n"/>
      <c r="E103" s="19" t="n"/>
      <c r="F103" s="17" t="n"/>
      <c r="G103" s="20" t="n"/>
      <c r="H103" s="19" t="n"/>
      <c r="I103" s="19" t="n"/>
      <c r="J103" s="21">
        <f>IF($A103="","",IF(OR($I103="",$E103=""),"",$I103-$E103))</f>
        <v/>
      </c>
      <c r="K103" s="6">
        <f>IF($A103="","",IF($F103="Cancelado","Cancelado",IF($E103="","Sin fecha prometida",IF($I103&lt;&gt;"",IF($I103&lt;=$E103,"Entregado a tiempo","Entregado con retraso"),IF($F103="Entregado","Entregado sin fecha real",IF($E103&lt;'Parámetros'!$B$2,"Vencido",IF($E103='Parámetros'!$B$2,"Vence hoy",IF($E103&lt;='Parámetros'!$B$2+'Parámetros'!$B$3,"Próximo","En plazo"))))))))</f>
        <v/>
      </c>
      <c r="L103" s="21">
        <f>IF($A103="","",IF($H103="","",MAX(0,'Parámetros'!$B$2-$H103)))</f>
        <v/>
      </c>
      <c r="M103" s="22">
        <f>IF($A103="","",IF($F103="Cancelado","Gris",IF(OR($K103="Sin fecha prometida",$K103="Entregado sin fecha real",$K103="Vencido",$K103="Entregado con retraso"),"Rojo",IF($K103="Entregado a tiempo","Verde",IF($H103="","Rojo",IF(OR($L103&gt;'Parámetros'!$B$4,AND(OR($K103="Vence hoy",$K103="Próximo"),$G103&lt;'Parámetros'!$B$5)),"Ámbar","Verde"))))))</f>
        <v/>
      </c>
      <c r="N103" s="23" t="n"/>
      <c r="O103">
        <f>IFERROR('Parámetros'!D103,"")</f>
        <v/>
      </c>
      <c r="P103">
        <f>IFERROR('Parámetros'!B103,"")</f>
        <v/>
      </c>
    </row>
    <row r="104" ht="31" customHeight="1">
      <c r="A104" s="17" t="n"/>
      <c r="B104" s="18" t="n"/>
      <c r="C104" s="19" t="n"/>
      <c r="D104" s="19" t="n"/>
      <c r="E104" s="19" t="n"/>
      <c r="F104" s="17" t="n"/>
      <c r="G104" s="20" t="n"/>
      <c r="H104" s="19" t="n"/>
      <c r="I104" s="19" t="n"/>
      <c r="J104" s="24">
        <f>IF($A104="","",IF(OR($I104="",$E104=""),"",$I104-$E104))</f>
        <v/>
      </c>
      <c r="K104" s="9">
        <f>IF($A104="","",IF($F104="Cancelado","Cancelado",IF($E104="","Sin fecha prometida",IF($I104&lt;&gt;"",IF($I104&lt;=$E104,"Entregado a tiempo","Entregado con retraso"),IF($F104="Entregado","Entregado sin fecha real",IF($E104&lt;'Parámetros'!$B$2,"Vencido",IF($E104='Parámetros'!$B$2,"Vence hoy",IF($E104&lt;='Parámetros'!$B$2+'Parámetros'!$B$3,"Próximo","En plazo"))))))))</f>
        <v/>
      </c>
      <c r="L104" s="24">
        <f>IF($A104="","",IF($H104="","",MAX(0,'Parámetros'!$B$2-$H104)))</f>
        <v/>
      </c>
      <c r="M104" s="25">
        <f>IF($A104="","",IF($F104="Cancelado","Gris",IF(OR($K104="Sin fecha prometida",$K104="Entregado sin fecha real",$K104="Vencido",$K104="Entregado con retraso"),"Rojo",IF($K104="Entregado a tiempo","Verde",IF($H104="","Rojo",IF(OR($L104&gt;'Parámetros'!$B$4,AND(OR($K104="Vence hoy",$K104="Próximo"),$G104&lt;'Parámetros'!$B$5)),"Ámbar","Verde"))))))</f>
        <v/>
      </c>
      <c r="N104" s="23" t="n"/>
      <c r="O104">
        <f>IFERROR('Parámetros'!D104,"")</f>
        <v/>
      </c>
      <c r="P104">
        <f>IFERROR('Parámetros'!B104,"")</f>
        <v/>
      </c>
    </row>
    <row r="105" ht="31" customHeight="1">
      <c r="A105" s="17" t="n"/>
      <c r="B105" s="18" t="n"/>
      <c r="C105" s="19" t="n"/>
      <c r="D105" s="19" t="n"/>
      <c r="E105" s="19" t="n"/>
      <c r="F105" s="17" t="n"/>
      <c r="G105" s="20" t="n"/>
      <c r="H105" s="19" t="n"/>
      <c r="I105" s="19" t="n"/>
      <c r="J105" s="21">
        <f>IF($A105="","",IF(OR($I105="",$E105=""),"",$I105-$E105))</f>
        <v/>
      </c>
      <c r="K105" s="6">
        <f>IF($A105="","",IF($F105="Cancelado","Cancelado",IF($E105="","Sin fecha prometida",IF($I105&lt;&gt;"",IF($I105&lt;=$E105,"Entregado a tiempo","Entregado con retraso"),IF($F105="Entregado","Entregado sin fecha real",IF($E105&lt;'Parámetros'!$B$2,"Vencido",IF($E105='Parámetros'!$B$2,"Vence hoy",IF($E105&lt;='Parámetros'!$B$2+'Parámetros'!$B$3,"Próximo","En plazo"))))))))</f>
        <v/>
      </c>
      <c r="L105" s="21">
        <f>IF($A105="","",IF($H105="","",MAX(0,'Parámetros'!$B$2-$H105)))</f>
        <v/>
      </c>
      <c r="M105" s="22">
        <f>IF($A105="","",IF($F105="Cancelado","Gris",IF(OR($K105="Sin fecha prometida",$K105="Entregado sin fecha real",$K105="Vencido",$K105="Entregado con retraso"),"Rojo",IF($K105="Entregado a tiempo","Verde",IF($H105="","Rojo",IF(OR($L105&gt;'Parámetros'!$B$4,AND(OR($K105="Vence hoy",$K105="Próximo"),$G105&lt;'Parámetros'!$B$5)),"Ámbar","Verde"))))))</f>
        <v/>
      </c>
      <c r="N105" s="23" t="n"/>
      <c r="O105">
        <f>IFERROR('Parámetros'!D105,"")</f>
        <v/>
      </c>
      <c r="P105">
        <f>IFERROR('Parámetros'!B105,"")</f>
        <v/>
      </c>
    </row>
    <row r="106" ht="31" customHeight="1">
      <c r="A106" s="17" t="n"/>
      <c r="B106" s="18" t="n"/>
      <c r="C106" s="19" t="n"/>
      <c r="D106" s="19" t="n"/>
      <c r="E106" s="19" t="n"/>
      <c r="F106" s="17" t="n"/>
      <c r="G106" s="20" t="n"/>
      <c r="H106" s="19" t="n"/>
      <c r="I106" s="19" t="n"/>
      <c r="J106" s="24">
        <f>IF($A106="","",IF(OR($I106="",$E106=""),"",$I106-$E106))</f>
        <v/>
      </c>
      <c r="K106" s="9">
        <f>IF($A106="","",IF($F106="Cancelado","Cancelado",IF($E106="","Sin fecha prometida",IF($I106&lt;&gt;"",IF($I106&lt;=$E106,"Entregado a tiempo","Entregado con retraso"),IF($F106="Entregado","Entregado sin fecha real",IF($E106&lt;'Parámetros'!$B$2,"Vencido",IF($E106='Parámetros'!$B$2,"Vence hoy",IF($E106&lt;='Parámetros'!$B$2+'Parámetros'!$B$3,"Próximo","En plazo"))))))))</f>
        <v/>
      </c>
      <c r="L106" s="24">
        <f>IF($A106="","",IF($H106="","",MAX(0,'Parámetros'!$B$2-$H106)))</f>
        <v/>
      </c>
      <c r="M106" s="25">
        <f>IF($A106="","",IF($F106="Cancelado","Gris",IF(OR($K106="Sin fecha prometida",$K106="Entregado sin fecha real",$K106="Vencido",$K106="Entregado con retraso"),"Rojo",IF($K106="Entregado a tiempo","Verde",IF($H106="","Rojo",IF(OR($L106&gt;'Parámetros'!$B$4,AND(OR($K106="Vence hoy",$K106="Próximo"),$G106&lt;'Parámetros'!$B$5)),"Ámbar","Verde"))))))</f>
        <v/>
      </c>
      <c r="N106" s="23" t="n"/>
      <c r="O106">
        <f>IFERROR('Parámetros'!D106,"")</f>
        <v/>
      </c>
      <c r="P106">
        <f>IFERROR('Parámetros'!B106,"")</f>
        <v/>
      </c>
    </row>
    <row r="107" ht="31" customHeight="1">
      <c r="A107" s="17" t="n"/>
      <c r="B107" s="18" t="n"/>
      <c r="C107" s="19" t="n"/>
      <c r="D107" s="19" t="n"/>
      <c r="E107" s="19" t="n"/>
      <c r="F107" s="17" t="n"/>
      <c r="G107" s="20" t="n"/>
      <c r="H107" s="19" t="n"/>
      <c r="I107" s="19" t="n"/>
      <c r="J107" s="21">
        <f>IF($A107="","",IF(OR($I107="",$E107=""),"",$I107-$E107))</f>
        <v/>
      </c>
      <c r="K107" s="6">
        <f>IF($A107="","",IF($F107="Cancelado","Cancelado",IF($E107="","Sin fecha prometida",IF($I107&lt;&gt;"",IF($I107&lt;=$E107,"Entregado a tiempo","Entregado con retraso"),IF($F107="Entregado","Entregado sin fecha real",IF($E107&lt;'Parámetros'!$B$2,"Vencido",IF($E107='Parámetros'!$B$2,"Vence hoy",IF($E107&lt;='Parámetros'!$B$2+'Parámetros'!$B$3,"Próximo","En plazo"))))))))</f>
        <v/>
      </c>
      <c r="L107" s="21">
        <f>IF($A107="","",IF($H107="","",MAX(0,'Parámetros'!$B$2-$H107)))</f>
        <v/>
      </c>
      <c r="M107" s="22">
        <f>IF($A107="","",IF($F107="Cancelado","Gris",IF(OR($K107="Sin fecha prometida",$K107="Entregado sin fecha real",$K107="Vencido",$K107="Entregado con retraso"),"Rojo",IF($K107="Entregado a tiempo","Verde",IF($H107="","Rojo",IF(OR($L107&gt;'Parámetros'!$B$4,AND(OR($K107="Vence hoy",$K107="Próximo"),$G107&lt;'Parámetros'!$B$5)),"Ámbar","Verde"))))))</f>
        <v/>
      </c>
      <c r="N107" s="23" t="n"/>
      <c r="O107">
        <f>IFERROR('Parámetros'!D107,"")</f>
        <v/>
      </c>
      <c r="P107">
        <f>IFERROR('Parámetros'!B107,"")</f>
        <v/>
      </c>
    </row>
    <row r="108" ht="31" customHeight="1">
      <c r="A108" s="17" t="n"/>
      <c r="B108" s="18" t="n"/>
      <c r="C108" s="19" t="n"/>
      <c r="D108" s="19" t="n"/>
      <c r="E108" s="19" t="n"/>
      <c r="F108" s="17" t="n"/>
      <c r="G108" s="20" t="n"/>
      <c r="H108" s="19" t="n"/>
      <c r="I108" s="19" t="n"/>
      <c r="J108" s="24">
        <f>IF($A108="","",IF(OR($I108="",$E108=""),"",$I108-$E108))</f>
        <v/>
      </c>
      <c r="K108" s="9">
        <f>IF($A108="","",IF($F108="Cancelado","Cancelado",IF($E108="","Sin fecha prometida",IF($I108&lt;&gt;"",IF($I108&lt;=$E108,"Entregado a tiempo","Entregado con retraso"),IF($F108="Entregado","Entregado sin fecha real",IF($E108&lt;'Parámetros'!$B$2,"Vencido",IF($E108='Parámetros'!$B$2,"Vence hoy",IF($E108&lt;='Parámetros'!$B$2+'Parámetros'!$B$3,"Próximo","En plazo"))))))))</f>
        <v/>
      </c>
      <c r="L108" s="24">
        <f>IF($A108="","",IF($H108="","",MAX(0,'Parámetros'!$B$2-$H108)))</f>
        <v/>
      </c>
      <c r="M108" s="25">
        <f>IF($A108="","",IF($F108="Cancelado","Gris",IF(OR($K108="Sin fecha prometida",$K108="Entregado sin fecha real",$K108="Vencido",$K108="Entregado con retraso"),"Rojo",IF($K108="Entregado a tiempo","Verde",IF($H108="","Rojo",IF(OR($L108&gt;'Parámetros'!$B$4,AND(OR($K108="Vence hoy",$K108="Próximo"),$G108&lt;'Parámetros'!$B$5)),"Ámbar","Verde"))))))</f>
        <v/>
      </c>
      <c r="N108" s="23" t="n"/>
      <c r="O108">
        <f>IFERROR('Parámetros'!D108,"")</f>
        <v/>
      </c>
      <c r="P108">
        <f>IFERROR('Parámetros'!B108,"")</f>
        <v/>
      </c>
    </row>
    <row r="109" ht="31" customHeight="1">
      <c r="A109" s="17" t="n"/>
      <c r="B109" s="18" t="n"/>
      <c r="C109" s="19" t="n"/>
      <c r="D109" s="19" t="n"/>
      <c r="E109" s="19" t="n"/>
      <c r="F109" s="17" t="n"/>
      <c r="G109" s="20" t="n"/>
      <c r="H109" s="19" t="n"/>
      <c r="I109" s="19" t="n"/>
      <c r="J109" s="21">
        <f>IF($A109="","",IF(OR($I109="",$E109=""),"",$I109-$E109))</f>
        <v/>
      </c>
      <c r="K109" s="6">
        <f>IF($A109="","",IF($F109="Cancelado","Cancelado",IF($E109="","Sin fecha prometida",IF($I109&lt;&gt;"",IF($I109&lt;=$E109,"Entregado a tiempo","Entregado con retraso"),IF($F109="Entregado","Entregado sin fecha real",IF($E109&lt;'Parámetros'!$B$2,"Vencido",IF($E109='Parámetros'!$B$2,"Vence hoy",IF($E109&lt;='Parámetros'!$B$2+'Parámetros'!$B$3,"Próximo","En plazo"))))))))</f>
        <v/>
      </c>
      <c r="L109" s="21">
        <f>IF($A109="","",IF($H109="","",MAX(0,'Parámetros'!$B$2-$H109)))</f>
        <v/>
      </c>
      <c r="M109" s="22">
        <f>IF($A109="","",IF($F109="Cancelado","Gris",IF(OR($K109="Sin fecha prometida",$K109="Entregado sin fecha real",$K109="Vencido",$K109="Entregado con retraso"),"Rojo",IF($K109="Entregado a tiempo","Verde",IF($H109="","Rojo",IF(OR($L109&gt;'Parámetros'!$B$4,AND(OR($K109="Vence hoy",$K109="Próximo"),$G109&lt;'Parámetros'!$B$5)),"Ámbar","Verde"))))))</f>
        <v/>
      </c>
      <c r="N109" s="23" t="n"/>
      <c r="O109">
        <f>IFERROR('Parámetros'!D109,"")</f>
        <v/>
      </c>
      <c r="P109">
        <f>IFERROR('Parámetros'!B109,"")</f>
        <v/>
      </c>
    </row>
    <row r="110" ht="31" customHeight="1">
      <c r="A110" s="17" t="n"/>
      <c r="B110" s="18" t="n"/>
      <c r="C110" s="19" t="n"/>
      <c r="D110" s="19" t="n"/>
      <c r="E110" s="19" t="n"/>
      <c r="F110" s="17" t="n"/>
      <c r="G110" s="20" t="n"/>
      <c r="H110" s="19" t="n"/>
      <c r="I110" s="19" t="n"/>
      <c r="J110" s="24">
        <f>IF($A110="","",IF(OR($I110="",$E110=""),"",$I110-$E110))</f>
        <v/>
      </c>
      <c r="K110" s="9">
        <f>IF($A110="","",IF($F110="Cancelado","Cancelado",IF($E110="","Sin fecha prometida",IF($I110&lt;&gt;"",IF($I110&lt;=$E110,"Entregado a tiempo","Entregado con retraso"),IF($F110="Entregado","Entregado sin fecha real",IF($E110&lt;'Parámetros'!$B$2,"Vencido",IF($E110='Parámetros'!$B$2,"Vence hoy",IF($E110&lt;='Parámetros'!$B$2+'Parámetros'!$B$3,"Próximo","En plazo"))))))))</f>
        <v/>
      </c>
      <c r="L110" s="24">
        <f>IF($A110="","",IF($H110="","",MAX(0,'Parámetros'!$B$2-$H110)))</f>
        <v/>
      </c>
      <c r="M110" s="25">
        <f>IF($A110="","",IF($F110="Cancelado","Gris",IF(OR($K110="Sin fecha prometida",$K110="Entregado sin fecha real",$K110="Vencido",$K110="Entregado con retraso"),"Rojo",IF($K110="Entregado a tiempo","Verde",IF($H110="","Rojo",IF(OR($L110&gt;'Parámetros'!$B$4,AND(OR($K110="Vence hoy",$K110="Próximo"),$G110&lt;'Parámetros'!$B$5)),"Ámbar","Verde"))))))</f>
        <v/>
      </c>
      <c r="N110" s="23" t="n"/>
      <c r="O110">
        <f>IFERROR('Parámetros'!D110,"")</f>
        <v/>
      </c>
      <c r="P110">
        <f>IFERROR('Parámetros'!B110,"")</f>
        <v/>
      </c>
    </row>
    <row r="111" ht="31" customHeight="1">
      <c r="A111" s="17" t="n"/>
      <c r="B111" s="18" t="n"/>
      <c r="C111" s="19" t="n"/>
      <c r="D111" s="19" t="n"/>
      <c r="E111" s="19" t="n"/>
      <c r="F111" s="17" t="n"/>
      <c r="G111" s="20" t="n"/>
      <c r="H111" s="19" t="n"/>
      <c r="I111" s="19" t="n"/>
      <c r="J111" s="21">
        <f>IF($A111="","",IF(OR($I111="",$E111=""),"",$I111-$E111))</f>
        <v/>
      </c>
      <c r="K111" s="6">
        <f>IF($A111="","",IF($F111="Cancelado","Cancelado",IF($E111="","Sin fecha prometida",IF($I111&lt;&gt;"",IF($I111&lt;=$E111,"Entregado a tiempo","Entregado con retraso"),IF($F111="Entregado","Entregado sin fecha real",IF($E111&lt;'Parámetros'!$B$2,"Vencido",IF($E111='Parámetros'!$B$2,"Vence hoy",IF($E111&lt;='Parámetros'!$B$2+'Parámetros'!$B$3,"Próximo","En plazo"))))))))</f>
        <v/>
      </c>
      <c r="L111" s="21">
        <f>IF($A111="","",IF($H111="","",MAX(0,'Parámetros'!$B$2-$H111)))</f>
        <v/>
      </c>
      <c r="M111" s="22">
        <f>IF($A111="","",IF($F111="Cancelado","Gris",IF(OR($K111="Sin fecha prometida",$K111="Entregado sin fecha real",$K111="Vencido",$K111="Entregado con retraso"),"Rojo",IF($K111="Entregado a tiempo","Verde",IF($H111="","Rojo",IF(OR($L111&gt;'Parámetros'!$B$4,AND(OR($K111="Vence hoy",$K111="Próximo"),$G111&lt;'Parámetros'!$B$5)),"Ámbar","Verde"))))))</f>
        <v/>
      </c>
      <c r="N111" s="23" t="n"/>
      <c r="O111">
        <f>IFERROR('Parámetros'!D111,"")</f>
        <v/>
      </c>
      <c r="P111">
        <f>IFERROR('Parámetros'!B111,"")</f>
        <v/>
      </c>
    </row>
    <row r="112" ht="31" customHeight="1">
      <c r="A112" s="17" t="n"/>
      <c r="B112" s="18" t="n"/>
      <c r="C112" s="19" t="n"/>
      <c r="D112" s="19" t="n"/>
      <c r="E112" s="19" t="n"/>
      <c r="F112" s="17" t="n"/>
      <c r="G112" s="20" t="n"/>
      <c r="H112" s="19" t="n"/>
      <c r="I112" s="19" t="n"/>
      <c r="J112" s="24">
        <f>IF($A112="","",IF(OR($I112="",$E112=""),"",$I112-$E112))</f>
        <v/>
      </c>
      <c r="K112" s="9">
        <f>IF($A112="","",IF($F112="Cancelado","Cancelado",IF($E112="","Sin fecha prometida",IF($I112&lt;&gt;"",IF($I112&lt;=$E112,"Entregado a tiempo","Entregado con retraso"),IF($F112="Entregado","Entregado sin fecha real",IF($E112&lt;'Parámetros'!$B$2,"Vencido",IF($E112='Parámetros'!$B$2,"Vence hoy",IF($E112&lt;='Parámetros'!$B$2+'Parámetros'!$B$3,"Próximo","En plazo"))))))))</f>
        <v/>
      </c>
      <c r="L112" s="24">
        <f>IF($A112="","",IF($H112="","",MAX(0,'Parámetros'!$B$2-$H112)))</f>
        <v/>
      </c>
      <c r="M112" s="25">
        <f>IF($A112="","",IF($F112="Cancelado","Gris",IF(OR($K112="Sin fecha prometida",$K112="Entregado sin fecha real",$K112="Vencido",$K112="Entregado con retraso"),"Rojo",IF($K112="Entregado a tiempo","Verde",IF($H112="","Rojo",IF(OR($L112&gt;'Parámetros'!$B$4,AND(OR($K112="Vence hoy",$K112="Próximo"),$G112&lt;'Parámetros'!$B$5)),"Ámbar","Verde"))))))</f>
        <v/>
      </c>
      <c r="N112" s="23" t="n"/>
      <c r="O112">
        <f>IFERROR('Parámetros'!D112,"")</f>
        <v/>
      </c>
      <c r="P112">
        <f>IFERROR('Parámetros'!B112,"")</f>
        <v/>
      </c>
    </row>
    <row r="113" ht="31" customHeight="1">
      <c r="A113" s="17" t="n"/>
      <c r="B113" s="18" t="n"/>
      <c r="C113" s="19" t="n"/>
      <c r="D113" s="19" t="n"/>
      <c r="E113" s="19" t="n"/>
      <c r="F113" s="17" t="n"/>
      <c r="G113" s="20" t="n"/>
      <c r="H113" s="19" t="n"/>
      <c r="I113" s="19" t="n"/>
      <c r="J113" s="21">
        <f>IF($A113="","",IF(OR($I113="",$E113=""),"",$I113-$E113))</f>
        <v/>
      </c>
      <c r="K113" s="6">
        <f>IF($A113="","",IF($F113="Cancelado","Cancelado",IF($E113="","Sin fecha prometida",IF($I113&lt;&gt;"",IF($I113&lt;=$E113,"Entregado a tiempo","Entregado con retraso"),IF($F113="Entregado","Entregado sin fecha real",IF($E113&lt;'Parámetros'!$B$2,"Vencido",IF($E113='Parámetros'!$B$2,"Vence hoy",IF($E113&lt;='Parámetros'!$B$2+'Parámetros'!$B$3,"Próximo","En plazo"))))))))</f>
        <v/>
      </c>
      <c r="L113" s="21">
        <f>IF($A113="","",IF($H113="","",MAX(0,'Parámetros'!$B$2-$H113)))</f>
        <v/>
      </c>
      <c r="M113" s="22">
        <f>IF($A113="","",IF($F113="Cancelado","Gris",IF(OR($K113="Sin fecha prometida",$K113="Entregado sin fecha real",$K113="Vencido",$K113="Entregado con retraso"),"Rojo",IF($K113="Entregado a tiempo","Verde",IF($H113="","Rojo",IF(OR($L113&gt;'Parámetros'!$B$4,AND(OR($K113="Vence hoy",$K113="Próximo"),$G113&lt;'Parámetros'!$B$5)),"Ámbar","Verde"))))))</f>
        <v/>
      </c>
      <c r="N113" s="23" t="n"/>
      <c r="O113">
        <f>IFERROR('Parámetros'!D113,"")</f>
        <v/>
      </c>
      <c r="P113">
        <f>IFERROR('Parámetros'!B113,"")</f>
        <v/>
      </c>
    </row>
    <row r="114" ht="31" customHeight="1">
      <c r="A114" s="17" t="n"/>
      <c r="B114" s="18" t="n"/>
      <c r="C114" s="19" t="n"/>
      <c r="D114" s="19" t="n"/>
      <c r="E114" s="19" t="n"/>
      <c r="F114" s="17" t="n"/>
      <c r="G114" s="20" t="n"/>
      <c r="H114" s="19" t="n"/>
      <c r="I114" s="19" t="n"/>
      <c r="J114" s="24">
        <f>IF($A114="","",IF(OR($I114="",$E114=""),"",$I114-$E114))</f>
        <v/>
      </c>
      <c r="K114" s="9">
        <f>IF($A114="","",IF($F114="Cancelado","Cancelado",IF($E114="","Sin fecha prometida",IF($I114&lt;&gt;"",IF($I114&lt;=$E114,"Entregado a tiempo","Entregado con retraso"),IF($F114="Entregado","Entregado sin fecha real",IF($E114&lt;'Parámetros'!$B$2,"Vencido",IF($E114='Parámetros'!$B$2,"Vence hoy",IF($E114&lt;='Parámetros'!$B$2+'Parámetros'!$B$3,"Próximo","En plazo"))))))))</f>
        <v/>
      </c>
      <c r="L114" s="24">
        <f>IF($A114="","",IF($H114="","",MAX(0,'Parámetros'!$B$2-$H114)))</f>
        <v/>
      </c>
      <c r="M114" s="25">
        <f>IF($A114="","",IF($F114="Cancelado","Gris",IF(OR($K114="Sin fecha prometida",$K114="Entregado sin fecha real",$K114="Vencido",$K114="Entregado con retraso"),"Rojo",IF($K114="Entregado a tiempo","Verde",IF($H114="","Rojo",IF(OR($L114&gt;'Parámetros'!$B$4,AND(OR($K114="Vence hoy",$K114="Próximo"),$G114&lt;'Parámetros'!$B$5)),"Ámbar","Verde"))))))</f>
        <v/>
      </c>
      <c r="N114" s="23" t="n"/>
      <c r="O114">
        <f>IFERROR('Parámetros'!D114,"")</f>
        <v/>
      </c>
      <c r="P114">
        <f>IFERROR('Parámetros'!B114,"")</f>
        <v/>
      </c>
    </row>
    <row r="115" ht="31" customHeight="1">
      <c r="A115" s="17" t="n"/>
      <c r="B115" s="18" t="n"/>
      <c r="C115" s="19" t="n"/>
      <c r="D115" s="19" t="n"/>
      <c r="E115" s="19" t="n"/>
      <c r="F115" s="17" t="n"/>
      <c r="G115" s="20" t="n"/>
      <c r="H115" s="19" t="n"/>
      <c r="I115" s="19" t="n"/>
      <c r="J115" s="21">
        <f>IF($A115="","",IF(OR($I115="",$E115=""),"",$I115-$E115))</f>
        <v/>
      </c>
      <c r="K115" s="6">
        <f>IF($A115="","",IF($F115="Cancelado","Cancelado",IF($E115="","Sin fecha prometida",IF($I115&lt;&gt;"",IF($I115&lt;=$E115,"Entregado a tiempo","Entregado con retraso"),IF($F115="Entregado","Entregado sin fecha real",IF($E115&lt;'Parámetros'!$B$2,"Vencido",IF($E115='Parámetros'!$B$2,"Vence hoy",IF($E115&lt;='Parámetros'!$B$2+'Parámetros'!$B$3,"Próximo","En plazo"))))))))</f>
        <v/>
      </c>
      <c r="L115" s="21">
        <f>IF($A115="","",IF($H115="","",MAX(0,'Parámetros'!$B$2-$H115)))</f>
        <v/>
      </c>
      <c r="M115" s="22">
        <f>IF($A115="","",IF($F115="Cancelado","Gris",IF(OR($K115="Sin fecha prometida",$K115="Entregado sin fecha real",$K115="Vencido",$K115="Entregado con retraso"),"Rojo",IF($K115="Entregado a tiempo","Verde",IF($H115="","Rojo",IF(OR($L115&gt;'Parámetros'!$B$4,AND(OR($K115="Vence hoy",$K115="Próximo"),$G115&lt;'Parámetros'!$B$5)),"Ámbar","Verde"))))))</f>
        <v/>
      </c>
      <c r="N115" s="23" t="n"/>
      <c r="O115">
        <f>IFERROR('Parámetros'!D115,"")</f>
        <v/>
      </c>
      <c r="P115">
        <f>IFERROR('Parámetros'!B115,"")</f>
        <v/>
      </c>
    </row>
    <row r="116" ht="31" customHeight="1">
      <c r="A116" s="17" t="n"/>
      <c r="B116" s="18" t="n"/>
      <c r="C116" s="19" t="n"/>
      <c r="D116" s="19" t="n"/>
      <c r="E116" s="19" t="n"/>
      <c r="F116" s="17" t="n"/>
      <c r="G116" s="20" t="n"/>
      <c r="H116" s="19" t="n"/>
      <c r="I116" s="19" t="n"/>
      <c r="J116" s="24">
        <f>IF($A116="","",IF(OR($I116="",$E116=""),"",$I116-$E116))</f>
        <v/>
      </c>
      <c r="K116" s="9">
        <f>IF($A116="","",IF($F116="Cancelado","Cancelado",IF($E116="","Sin fecha prometida",IF($I116&lt;&gt;"",IF($I116&lt;=$E116,"Entregado a tiempo","Entregado con retraso"),IF($F116="Entregado","Entregado sin fecha real",IF($E116&lt;'Parámetros'!$B$2,"Vencido",IF($E116='Parámetros'!$B$2,"Vence hoy",IF($E116&lt;='Parámetros'!$B$2+'Parámetros'!$B$3,"Próximo","En plazo"))))))))</f>
        <v/>
      </c>
      <c r="L116" s="24">
        <f>IF($A116="","",IF($H116="","",MAX(0,'Parámetros'!$B$2-$H116)))</f>
        <v/>
      </c>
      <c r="M116" s="25">
        <f>IF($A116="","",IF($F116="Cancelado","Gris",IF(OR($K116="Sin fecha prometida",$K116="Entregado sin fecha real",$K116="Vencido",$K116="Entregado con retraso"),"Rojo",IF($K116="Entregado a tiempo","Verde",IF($H116="","Rojo",IF(OR($L116&gt;'Parámetros'!$B$4,AND(OR($K116="Vence hoy",$K116="Próximo"),$G116&lt;'Parámetros'!$B$5)),"Ámbar","Verde"))))))</f>
        <v/>
      </c>
      <c r="N116" s="23" t="n"/>
      <c r="O116">
        <f>IFERROR('Parámetros'!D116,"")</f>
        <v/>
      </c>
      <c r="P116">
        <f>IFERROR('Parámetros'!B116,"")</f>
        <v/>
      </c>
    </row>
    <row r="117" ht="31" customHeight="1">
      <c r="A117" s="17" t="n"/>
      <c r="B117" s="18" t="n"/>
      <c r="C117" s="19" t="n"/>
      <c r="D117" s="19" t="n"/>
      <c r="E117" s="19" t="n"/>
      <c r="F117" s="17" t="n"/>
      <c r="G117" s="20" t="n"/>
      <c r="H117" s="19" t="n"/>
      <c r="I117" s="19" t="n"/>
      <c r="J117" s="21">
        <f>IF($A117="","",IF(OR($I117="",$E117=""),"",$I117-$E117))</f>
        <v/>
      </c>
      <c r="K117" s="6">
        <f>IF($A117="","",IF($F117="Cancelado","Cancelado",IF($E117="","Sin fecha prometida",IF($I117&lt;&gt;"",IF($I117&lt;=$E117,"Entregado a tiempo","Entregado con retraso"),IF($F117="Entregado","Entregado sin fecha real",IF($E117&lt;'Parámetros'!$B$2,"Vencido",IF($E117='Parámetros'!$B$2,"Vence hoy",IF($E117&lt;='Parámetros'!$B$2+'Parámetros'!$B$3,"Próximo","En plazo"))))))))</f>
        <v/>
      </c>
      <c r="L117" s="21">
        <f>IF($A117="","",IF($H117="","",MAX(0,'Parámetros'!$B$2-$H117)))</f>
        <v/>
      </c>
      <c r="M117" s="22">
        <f>IF($A117="","",IF($F117="Cancelado","Gris",IF(OR($K117="Sin fecha prometida",$K117="Entregado sin fecha real",$K117="Vencido",$K117="Entregado con retraso"),"Rojo",IF($K117="Entregado a tiempo","Verde",IF($H117="","Rojo",IF(OR($L117&gt;'Parámetros'!$B$4,AND(OR($K117="Vence hoy",$K117="Próximo"),$G117&lt;'Parámetros'!$B$5)),"Ámbar","Verde"))))))</f>
        <v/>
      </c>
      <c r="N117" s="23" t="n"/>
      <c r="O117">
        <f>IFERROR('Parámetros'!D117,"")</f>
        <v/>
      </c>
      <c r="P117">
        <f>IFERROR('Parámetros'!B117,"")</f>
        <v/>
      </c>
    </row>
    <row r="118" ht="31" customHeight="1">
      <c r="A118" s="17" t="n"/>
      <c r="B118" s="18" t="n"/>
      <c r="C118" s="19" t="n"/>
      <c r="D118" s="19" t="n"/>
      <c r="E118" s="19" t="n"/>
      <c r="F118" s="17" t="n"/>
      <c r="G118" s="20" t="n"/>
      <c r="H118" s="19" t="n"/>
      <c r="I118" s="19" t="n"/>
      <c r="J118" s="24">
        <f>IF($A118="","",IF(OR($I118="",$E118=""),"",$I118-$E118))</f>
        <v/>
      </c>
      <c r="K118" s="9">
        <f>IF($A118="","",IF($F118="Cancelado","Cancelado",IF($E118="","Sin fecha prometida",IF($I118&lt;&gt;"",IF($I118&lt;=$E118,"Entregado a tiempo","Entregado con retraso"),IF($F118="Entregado","Entregado sin fecha real",IF($E118&lt;'Parámetros'!$B$2,"Vencido",IF($E118='Parámetros'!$B$2,"Vence hoy",IF($E118&lt;='Parámetros'!$B$2+'Parámetros'!$B$3,"Próximo","En plazo"))))))))</f>
        <v/>
      </c>
      <c r="L118" s="24">
        <f>IF($A118="","",IF($H118="","",MAX(0,'Parámetros'!$B$2-$H118)))</f>
        <v/>
      </c>
      <c r="M118" s="25">
        <f>IF($A118="","",IF($F118="Cancelado","Gris",IF(OR($K118="Sin fecha prometida",$K118="Entregado sin fecha real",$K118="Vencido",$K118="Entregado con retraso"),"Rojo",IF($K118="Entregado a tiempo","Verde",IF($H118="","Rojo",IF(OR($L118&gt;'Parámetros'!$B$4,AND(OR($K118="Vence hoy",$K118="Próximo"),$G118&lt;'Parámetros'!$B$5)),"Ámbar","Verde"))))))</f>
        <v/>
      </c>
      <c r="N118" s="23" t="n"/>
      <c r="O118">
        <f>IFERROR('Parámetros'!D118,"")</f>
        <v/>
      </c>
      <c r="P118">
        <f>IFERROR('Parámetros'!B118,"")</f>
        <v/>
      </c>
    </row>
    <row r="119" ht="31" customHeight="1">
      <c r="A119" s="17" t="n"/>
      <c r="B119" s="18" t="n"/>
      <c r="C119" s="19" t="n"/>
      <c r="D119" s="19" t="n"/>
      <c r="E119" s="19" t="n"/>
      <c r="F119" s="17" t="n"/>
      <c r="G119" s="20" t="n"/>
      <c r="H119" s="19" t="n"/>
      <c r="I119" s="19" t="n"/>
      <c r="J119" s="21">
        <f>IF($A119="","",IF(OR($I119="",$E119=""),"",$I119-$E119))</f>
        <v/>
      </c>
      <c r="K119" s="6">
        <f>IF($A119="","",IF($F119="Cancelado","Cancelado",IF($E119="","Sin fecha prometida",IF($I119&lt;&gt;"",IF($I119&lt;=$E119,"Entregado a tiempo","Entregado con retraso"),IF($F119="Entregado","Entregado sin fecha real",IF($E119&lt;'Parámetros'!$B$2,"Vencido",IF($E119='Parámetros'!$B$2,"Vence hoy",IF($E119&lt;='Parámetros'!$B$2+'Parámetros'!$B$3,"Próximo","En plazo"))))))))</f>
        <v/>
      </c>
      <c r="L119" s="21">
        <f>IF($A119="","",IF($H119="","",MAX(0,'Parámetros'!$B$2-$H119)))</f>
        <v/>
      </c>
      <c r="M119" s="22">
        <f>IF($A119="","",IF($F119="Cancelado","Gris",IF(OR($K119="Sin fecha prometida",$K119="Entregado sin fecha real",$K119="Vencido",$K119="Entregado con retraso"),"Rojo",IF($K119="Entregado a tiempo","Verde",IF($H119="","Rojo",IF(OR($L119&gt;'Parámetros'!$B$4,AND(OR($K119="Vence hoy",$K119="Próximo"),$G119&lt;'Parámetros'!$B$5)),"Ámbar","Verde"))))))</f>
        <v/>
      </c>
      <c r="N119" s="23" t="n"/>
      <c r="O119">
        <f>IFERROR('Parámetros'!D119,"")</f>
        <v/>
      </c>
      <c r="P119">
        <f>IFERROR('Parámetros'!B119,"")</f>
        <v/>
      </c>
    </row>
    <row r="120" ht="31" customHeight="1">
      <c r="A120" s="17" t="n"/>
      <c r="B120" s="18" t="n"/>
      <c r="C120" s="19" t="n"/>
      <c r="D120" s="19" t="n"/>
      <c r="E120" s="19" t="n"/>
      <c r="F120" s="17" t="n"/>
      <c r="G120" s="20" t="n"/>
      <c r="H120" s="19" t="n"/>
      <c r="I120" s="19" t="n"/>
      <c r="J120" s="24">
        <f>IF($A120="","",IF(OR($I120="",$E120=""),"",$I120-$E120))</f>
        <v/>
      </c>
      <c r="K120" s="9">
        <f>IF($A120="","",IF($F120="Cancelado","Cancelado",IF($E120="","Sin fecha prometida",IF($I120&lt;&gt;"",IF($I120&lt;=$E120,"Entregado a tiempo","Entregado con retraso"),IF($F120="Entregado","Entregado sin fecha real",IF($E120&lt;'Parámetros'!$B$2,"Vencido",IF($E120='Parámetros'!$B$2,"Vence hoy",IF($E120&lt;='Parámetros'!$B$2+'Parámetros'!$B$3,"Próximo","En plazo"))))))))</f>
        <v/>
      </c>
      <c r="L120" s="24">
        <f>IF($A120="","",IF($H120="","",MAX(0,'Parámetros'!$B$2-$H120)))</f>
        <v/>
      </c>
      <c r="M120" s="25">
        <f>IF($A120="","",IF($F120="Cancelado","Gris",IF(OR($K120="Sin fecha prometida",$K120="Entregado sin fecha real",$K120="Vencido",$K120="Entregado con retraso"),"Rojo",IF($K120="Entregado a tiempo","Verde",IF($H120="","Rojo",IF(OR($L120&gt;'Parámetros'!$B$4,AND(OR($K120="Vence hoy",$K120="Próximo"),$G120&lt;'Parámetros'!$B$5)),"Ámbar","Verde"))))))</f>
        <v/>
      </c>
      <c r="N120" s="23" t="n"/>
      <c r="O120">
        <f>IFERROR('Parámetros'!D120,"")</f>
        <v/>
      </c>
      <c r="P120">
        <f>IFERROR('Parámetros'!B120,"")</f>
        <v/>
      </c>
    </row>
    <row r="121" ht="31" customHeight="1">
      <c r="A121" s="17" t="n"/>
      <c r="B121" s="18" t="n"/>
      <c r="C121" s="19" t="n"/>
      <c r="D121" s="19" t="n"/>
      <c r="E121" s="19" t="n"/>
      <c r="F121" s="17" t="n"/>
      <c r="G121" s="20" t="n"/>
      <c r="H121" s="19" t="n"/>
      <c r="I121" s="19" t="n"/>
      <c r="J121" s="21">
        <f>IF($A121="","",IF(OR($I121="",$E121=""),"",$I121-$E121))</f>
        <v/>
      </c>
      <c r="K121" s="6">
        <f>IF($A121="","",IF($F121="Cancelado","Cancelado",IF($E121="","Sin fecha prometida",IF($I121&lt;&gt;"",IF($I121&lt;=$E121,"Entregado a tiempo","Entregado con retraso"),IF($F121="Entregado","Entregado sin fecha real",IF($E121&lt;'Parámetros'!$B$2,"Vencido",IF($E121='Parámetros'!$B$2,"Vence hoy",IF($E121&lt;='Parámetros'!$B$2+'Parámetros'!$B$3,"Próximo","En plazo"))))))))</f>
        <v/>
      </c>
      <c r="L121" s="21">
        <f>IF($A121="","",IF($H121="","",MAX(0,'Parámetros'!$B$2-$H121)))</f>
        <v/>
      </c>
      <c r="M121" s="22">
        <f>IF($A121="","",IF($F121="Cancelado","Gris",IF(OR($K121="Sin fecha prometida",$K121="Entregado sin fecha real",$K121="Vencido",$K121="Entregado con retraso"),"Rojo",IF($K121="Entregado a tiempo","Verde",IF($H121="","Rojo",IF(OR($L121&gt;'Parámetros'!$B$4,AND(OR($K121="Vence hoy",$K121="Próximo"),$G121&lt;'Parámetros'!$B$5)),"Ámbar","Verde"))))))</f>
        <v/>
      </c>
      <c r="N121" s="23" t="n"/>
      <c r="O121">
        <f>IFERROR('Parámetros'!D121,"")</f>
        <v/>
      </c>
      <c r="P121">
        <f>IFERROR('Parámetros'!B121,"")</f>
        <v/>
      </c>
    </row>
    <row r="122" ht="31" customHeight="1">
      <c r="A122" s="17" t="n"/>
      <c r="B122" s="18" t="n"/>
      <c r="C122" s="19" t="n"/>
      <c r="D122" s="19" t="n"/>
      <c r="E122" s="19" t="n"/>
      <c r="F122" s="17" t="n"/>
      <c r="G122" s="20" t="n"/>
      <c r="H122" s="19" t="n"/>
      <c r="I122" s="19" t="n"/>
      <c r="J122" s="24">
        <f>IF($A122="","",IF(OR($I122="",$E122=""),"",$I122-$E122))</f>
        <v/>
      </c>
      <c r="K122" s="9">
        <f>IF($A122="","",IF($F122="Cancelado","Cancelado",IF($E122="","Sin fecha prometida",IF($I122&lt;&gt;"",IF($I122&lt;=$E122,"Entregado a tiempo","Entregado con retraso"),IF($F122="Entregado","Entregado sin fecha real",IF($E122&lt;'Parámetros'!$B$2,"Vencido",IF($E122='Parámetros'!$B$2,"Vence hoy",IF($E122&lt;='Parámetros'!$B$2+'Parámetros'!$B$3,"Próximo","En plazo"))))))))</f>
        <v/>
      </c>
      <c r="L122" s="24">
        <f>IF($A122="","",IF($H122="","",MAX(0,'Parámetros'!$B$2-$H122)))</f>
        <v/>
      </c>
      <c r="M122" s="25">
        <f>IF($A122="","",IF($F122="Cancelado","Gris",IF(OR($K122="Sin fecha prometida",$K122="Entregado sin fecha real",$K122="Vencido",$K122="Entregado con retraso"),"Rojo",IF($K122="Entregado a tiempo","Verde",IF($H122="","Rojo",IF(OR($L122&gt;'Parámetros'!$B$4,AND(OR($K122="Vence hoy",$K122="Próximo"),$G122&lt;'Parámetros'!$B$5)),"Ámbar","Verde"))))))</f>
        <v/>
      </c>
      <c r="N122" s="23" t="n"/>
      <c r="O122">
        <f>IFERROR('Parámetros'!D122,"")</f>
        <v/>
      </c>
      <c r="P122">
        <f>IFERROR('Parámetros'!B122,"")</f>
        <v/>
      </c>
    </row>
    <row r="123" ht="31" customHeight="1">
      <c r="A123" s="17" t="n"/>
      <c r="B123" s="18" t="n"/>
      <c r="C123" s="19" t="n"/>
      <c r="D123" s="19" t="n"/>
      <c r="E123" s="19" t="n"/>
      <c r="F123" s="17" t="n"/>
      <c r="G123" s="20" t="n"/>
      <c r="H123" s="19" t="n"/>
      <c r="I123" s="19" t="n"/>
      <c r="J123" s="21">
        <f>IF($A123="","",IF(OR($I123="",$E123=""),"",$I123-$E123))</f>
        <v/>
      </c>
      <c r="K123" s="6">
        <f>IF($A123="","",IF($F123="Cancelado","Cancelado",IF($E123="","Sin fecha prometida",IF($I123&lt;&gt;"",IF($I123&lt;=$E123,"Entregado a tiempo","Entregado con retraso"),IF($F123="Entregado","Entregado sin fecha real",IF($E123&lt;'Parámetros'!$B$2,"Vencido",IF($E123='Parámetros'!$B$2,"Vence hoy",IF($E123&lt;='Parámetros'!$B$2+'Parámetros'!$B$3,"Próximo","En plazo"))))))))</f>
        <v/>
      </c>
      <c r="L123" s="21">
        <f>IF($A123="","",IF($H123="","",MAX(0,'Parámetros'!$B$2-$H123)))</f>
        <v/>
      </c>
      <c r="M123" s="22">
        <f>IF($A123="","",IF($F123="Cancelado","Gris",IF(OR($K123="Sin fecha prometida",$K123="Entregado sin fecha real",$K123="Vencido",$K123="Entregado con retraso"),"Rojo",IF($K123="Entregado a tiempo","Verde",IF($H123="","Rojo",IF(OR($L123&gt;'Parámetros'!$B$4,AND(OR($K123="Vence hoy",$K123="Próximo"),$G123&lt;'Parámetros'!$B$5)),"Ámbar","Verde"))))))</f>
        <v/>
      </c>
      <c r="N123" s="23" t="n"/>
      <c r="O123">
        <f>IFERROR('Parámetros'!D123,"")</f>
        <v/>
      </c>
      <c r="P123">
        <f>IFERROR('Parámetros'!B123,"")</f>
        <v/>
      </c>
    </row>
    <row r="124" ht="31" customHeight="1">
      <c r="A124" s="17" t="n"/>
      <c r="B124" s="18" t="n"/>
      <c r="C124" s="19" t="n"/>
      <c r="D124" s="19" t="n"/>
      <c r="E124" s="19" t="n"/>
      <c r="F124" s="17" t="n"/>
      <c r="G124" s="20" t="n"/>
      <c r="H124" s="19" t="n"/>
      <c r="I124" s="19" t="n"/>
      <c r="J124" s="24">
        <f>IF($A124="","",IF(OR($I124="",$E124=""),"",$I124-$E124))</f>
        <v/>
      </c>
      <c r="K124" s="9">
        <f>IF($A124="","",IF($F124="Cancelado","Cancelado",IF($E124="","Sin fecha prometida",IF($I124&lt;&gt;"",IF($I124&lt;=$E124,"Entregado a tiempo","Entregado con retraso"),IF($F124="Entregado","Entregado sin fecha real",IF($E124&lt;'Parámetros'!$B$2,"Vencido",IF($E124='Parámetros'!$B$2,"Vence hoy",IF($E124&lt;='Parámetros'!$B$2+'Parámetros'!$B$3,"Próximo","En plazo"))))))))</f>
        <v/>
      </c>
      <c r="L124" s="24">
        <f>IF($A124="","",IF($H124="","",MAX(0,'Parámetros'!$B$2-$H124)))</f>
        <v/>
      </c>
      <c r="M124" s="25">
        <f>IF($A124="","",IF($F124="Cancelado","Gris",IF(OR($K124="Sin fecha prometida",$K124="Entregado sin fecha real",$K124="Vencido",$K124="Entregado con retraso"),"Rojo",IF($K124="Entregado a tiempo","Verde",IF($H124="","Rojo",IF(OR($L124&gt;'Parámetros'!$B$4,AND(OR($K124="Vence hoy",$K124="Próximo"),$G124&lt;'Parámetros'!$B$5)),"Ámbar","Verde"))))))</f>
        <v/>
      </c>
      <c r="N124" s="23" t="n"/>
      <c r="O124">
        <f>IFERROR('Parámetros'!D124,"")</f>
        <v/>
      </c>
      <c r="P124">
        <f>IFERROR('Parámetros'!B124,"")</f>
        <v/>
      </c>
    </row>
    <row r="125" ht="31" customHeight="1">
      <c r="A125" s="17" t="n"/>
      <c r="B125" s="18" t="n"/>
      <c r="C125" s="19" t="n"/>
      <c r="D125" s="19" t="n"/>
      <c r="E125" s="19" t="n"/>
      <c r="F125" s="17" t="n"/>
      <c r="G125" s="20" t="n"/>
      <c r="H125" s="19" t="n"/>
      <c r="I125" s="19" t="n"/>
      <c r="J125" s="21">
        <f>IF($A125="","",IF(OR($I125="",$E125=""),"",$I125-$E125))</f>
        <v/>
      </c>
      <c r="K125" s="6">
        <f>IF($A125="","",IF($F125="Cancelado","Cancelado",IF($E125="","Sin fecha prometida",IF($I125&lt;&gt;"",IF($I125&lt;=$E125,"Entregado a tiempo","Entregado con retraso"),IF($F125="Entregado","Entregado sin fecha real",IF($E125&lt;'Parámetros'!$B$2,"Vencido",IF($E125='Parámetros'!$B$2,"Vence hoy",IF($E125&lt;='Parámetros'!$B$2+'Parámetros'!$B$3,"Próximo","En plazo"))))))))</f>
        <v/>
      </c>
      <c r="L125" s="21">
        <f>IF($A125="","",IF($H125="","",MAX(0,'Parámetros'!$B$2-$H125)))</f>
        <v/>
      </c>
      <c r="M125" s="22">
        <f>IF($A125="","",IF($F125="Cancelado","Gris",IF(OR($K125="Sin fecha prometida",$K125="Entregado sin fecha real",$K125="Vencido",$K125="Entregado con retraso"),"Rojo",IF($K125="Entregado a tiempo","Verde",IF($H125="","Rojo",IF(OR($L125&gt;'Parámetros'!$B$4,AND(OR($K125="Vence hoy",$K125="Próximo"),$G125&lt;'Parámetros'!$B$5)),"Ámbar","Verde"))))))</f>
        <v/>
      </c>
      <c r="N125" s="23" t="n"/>
      <c r="O125">
        <f>IFERROR('Parámetros'!D125,"")</f>
        <v/>
      </c>
      <c r="P125">
        <f>IFERROR('Parámetros'!B125,"")</f>
        <v/>
      </c>
    </row>
    <row r="126" ht="31" customHeight="1">
      <c r="A126" s="17" t="n"/>
      <c r="B126" s="18" t="n"/>
      <c r="C126" s="19" t="n"/>
      <c r="D126" s="19" t="n"/>
      <c r="E126" s="19" t="n"/>
      <c r="F126" s="17" t="n"/>
      <c r="G126" s="20" t="n"/>
      <c r="H126" s="19" t="n"/>
      <c r="I126" s="19" t="n"/>
      <c r="J126" s="24">
        <f>IF($A126="","",IF(OR($I126="",$E126=""),"",$I126-$E126))</f>
        <v/>
      </c>
      <c r="K126" s="9">
        <f>IF($A126="","",IF($F126="Cancelado","Cancelado",IF($E126="","Sin fecha prometida",IF($I126&lt;&gt;"",IF($I126&lt;=$E126,"Entregado a tiempo","Entregado con retraso"),IF($F126="Entregado","Entregado sin fecha real",IF($E126&lt;'Parámetros'!$B$2,"Vencido",IF($E126='Parámetros'!$B$2,"Vence hoy",IF($E126&lt;='Parámetros'!$B$2+'Parámetros'!$B$3,"Próximo","En plazo"))))))))</f>
        <v/>
      </c>
      <c r="L126" s="24">
        <f>IF($A126="","",IF($H126="","",MAX(0,'Parámetros'!$B$2-$H126)))</f>
        <v/>
      </c>
      <c r="M126" s="25">
        <f>IF($A126="","",IF($F126="Cancelado","Gris",IF(OR($K126="Sin fecha prometida",$K126="Entregado sin fecha real",$K126="Vencido",$K126="Entregado con retraso"),"Rojo",IF($K126="Entregado a tiempo","Verde",IF($H126="","Rojo",IF(OR($L126&gt;'Parámetros'!$B$4,AND(OR($K126="Vence hoy",$K126="Próximo"),$G126&lt;'Parámetros'!$B$5)),"Ámbar","Verde"))))))</f>
        <v/>
      </c>
      <c r="N126" s="23" t="n"/>
      <c r="O126">
        <f>IFERROR('Parámetros'!D126,"")</f>
        <v/>
      </c>
      <c r="P126">
        <f>IFERROR('Parámetros'!B126,"")</f>
        <v/>
      </c>
    </row>
    <row r="127" ht="31" customHeight="1">
      <c r="A127" s="17" t="n"/>
      <c r="B127" s="18" t="n"/>
      <c r="C127" s="19" t="n"/>
      <c r="D127" s="19" t="n"/>
      <c r="E127" s="19" t="n"/>
      <c r="F127" s="17" t="n"/>
      <c r="G127" s="20" t="n"/>
      <c r="H127" s="19" t="n"/>
      <c r="I127" s="19" t="n"/>
      <c r="J127" s="21">
        <f>IF($A127="","",IF(OR($I127="",$E127=""),"",$I127-$E127))</f>
        <v/>
      </c>
      <c r="K127" s="6">
        <f>IF($A127="","",IF($F127="Cancelado","Cancelado",IF($E127="","Sin fecha prometida",IF($I127&lt;&gt;"",IF($I127&lt;=$E127,"Entregado a tiempo","Entregado con retraso"),IF($F127="Entregado","Entregado sin fecha real",IF($E127&lt;'Parámetros'!$B$2,"Vencido",IF($E127='Parámetros'!$B$2,"Vence hoy",IF($E127&lt;='Parámetros'!$B$2+'Parámetros'!$B$3,"Próximo","En plazo"))))))))</f>
        <v/>
      </c>
      <c r="L127" s="21">
        <f>IF($A127="","",IF($H127="","",MAX(0,'Parámetros'!$B$2-$H127)))</f>
        <v/>
      </c>
      <c r="M127" s="22">
        <f>IF($A127="","",IF($F127="Cancelado","Gris",IF(OR($K127="Sin fecha prometida",$K127="Entregado sin fecha real",$K127="Vencido",$K127="Entregado con retraso"),"Rojo",IF($K127="Entregado a tiempo","Verde",IF($H127="","Rojo",IF(OR($L127&gt;'Parámetros'!$B$4,AND(OR($K127="Vence hoy",$K127="Próximo"),$G127&lt;'Parámetros'!$B$5)),"Ámbar","Verde"))))))</f>
        <v/>
      </c>
      <c r="N127" s="23" t="n"/>
      <c r="O127">
        <f>IFERROR('Parámetros'!D127,"")</f>
        <v/>
      </c>
      <c r="P127">
        <f>IFERROR('Parámetros'!B127,"")</f>
        <v/>
      </c>
    </row>
    <row r="128" ht="31" customHeight="1">
      <c r="A128" s="17" t="n"/>
      <c r="B128" s="18" t="n"/>
      <c r="C128" s="19" t="n"/>
      <c r="D128" s="19" t="n"/>
      <c r="E128" s="19" t="n"/>
      <c r="F128" s="17" t="n"/>
      <c r="G128" s="20" t="n"/>
      <c r="H128" s="19" t="n"/>
      <c r="I128" s="19" t="n"/>
      <c r="J128" s="24">
        <f>IF($A128="","",IF(OR($I128="",$E128=""),"",$I128-$E128))</f>
        <v/>
      </c>
      <c r="K128" s="9">
        <f>IF($A128="","",IF($F128="Cancelado","Cancelado",IF($E128="","Sin fecha prometida",IF($I128&lt;&gt;"",IF($I128&lt;=$E128,"Entregado a tiempo","Entregado con retraso"),IF($F128="Entregado","Entregado sin fecha real",IF($E128&lt;'Parámetros'!$B$2,"Vencido",IF($E128='Parámetros'!$B$2,"Vence hoy",IF($E128&lt;='Parámetros'!$B$2+'Parámetros'!$B$3,"Próximo","En plazo"))))))))</f>
        <v/>
      </c>
      <c r="L128" s="24">
        <f>IF($A128="","",IF($H128="","",MAX(0,'Parámetros'!$B$2-$H128)))</f>
        <v/>
      </c>
      <c r="M128" s="25">
        <f>IF($A128="","",IF($F128="Cancelado","Gris",IF(OR($K128="Sin fecha prometida",$K128="Entregado sin fecha real",$K128="Vencido",$K128="Entregado con retraso"),"Rojo",IF($K128="Entregado a tiempo","Verde",IF($H128="","Rojo",IF(OR($L128&gt;'Parámetros'!$B$4,AND(OR($K128="Vence hoy",$K128="Próximo"),$G128&lt;'Parámetros'!$B$5)),"Ámbar","Verde"))))))</f>
        <v/>
      </c>
      <c r="N128" s="23" t="n"/>
      <c r="O128">
        <f>IFERROR('Parámetros'!D128,"")</f>
        <v/>
      </c>
      <c r="P128">
        <f>IFERROR('Parámetros'!B128,"")</f>
        <v/>
      </c>
    </row>
    <row r="129" ht="31" customHeight="1">
      <c r="A129" s="17" t="n"/>
      <c r="B129" s="18" t="n"/>
      <c r="C129" s="19" t="n"/>
      <c r="D129" s="19" t="n"/>
      <c r="E129" s="19" t="n"/>
      <c r="F129" s="17" t="n"/>
      <c r="G129" s="20" t="n"/>
      <c r="H129" s="19" t="n"/>
      <c r="I129" s="19" t="n"/>
      <c r="J129" s="21">
        <f>IF($A129="","",IF(OR($I129="",$E129=""),"",$I129-$E129))</f>
        <v/>
      </c>
      <c r="K129" s="6">
        <f>IF($A129="","",IF($F129="Cancelado","Cancelado",IF($E129="","Sin fecha prometida",IF($I129&lt;&gt;"",IF($I129&lt;=$E129,"Entregado a tiempo","Entregado con retraso"),IF($F129="Entregado","Entregado sin fecha real",IF($E129&lt;'Parámetros'!$B$2,"Vencido",IF($E129='Parámetros'!$B$2,"Vence hoy",IF($E129&lt;='Parámetros'!$B$2+'Parámetros'!$B$3,"Próximo","En plazo"))))))))</f>
        <v/>
      </c>
      <c r="L129" s="21">
        <f>IF($A129="","",IF($H129="","",MAX(0,'Parámetros'!$B$2-$H129)))</f>
        <v/>
      </c>
      <c r="M129" s="22">
        <f>IF($A129="","",IF($F129="Cancelado","Gris",IF(OR($K129="Sin fecha prometida",$K129="Entregado sin fecha real",$K129="Vencido",$K129="Entregado con retraso"),"Rojo",IF($K129="Entregado a tiempo","Verde",IF($H129="","Rojo",IF(OR($L129&gt;'Parámetros'!$B$4,AND(OR($K129="Vence hoy",$K129="Próximo"),$G129&lt;'Parámetros'!$B$5)),"Ámbar","Verde"))))))</f>
        <v/>
      </c>
      <c r="N129" s="23" t="n"/>
      <c r="O129">
        <f>IFERROR('Parámetros'!D129,"")</f>
        <v/>
      </c>
      <c r="P129">
        <f>IFERROR('Parámetros'!B129,"")</f>
        <v/>
      </c>
    </row>
    <row r="130" ht="31" customHeight="1">
      <c r="A130" s="17" t="n"/>
      <c r="B130" s="18" t="n"/>
      <c r="C130" s="19" t="n"/>
      <c r="D130" s="19" t="n"/>
      <c r="E130" s="19" t="n"/>
      <c r="F130" s="17" t="n"/>
      <c r="G130" s="20" t="n"/>
      <c r="H130" s="19" t="n"/>
      <c r="I130" s="19" t="n"/>
      <c r="J130" s="24">
        <f>IF($A130="","",IF(OR($I130="",$E130=""),"",$I130-$E130))</f>
        <v/>
      </c>
      <c r="K130" s="9">
        <f>IF($A130="","",IF($F130="Cancelado","Cancelado",IF($E130="","Sin fecha prometida",IF($I130&lt;&gt;"",IF($I130&lt;=$E130,"Entregado a tiempo","Entregado con retraso"),IF($F130="Entregado","Entregado sin fecha real",IF($E130&lt;'Parámetros'!$B$2,"Vencido",IF($E130='Parámetros'!$B$2,"Vence hoy",IF($E130&lt;='Parámetros'!$B$2+'Parámetros'!$B$3,"Próximo","En plazo"))))))))</f>
        <v/>
      </c>
      <c r="L130" s="24">
        <f>IF($A130="","",IF($H130="","",MAX(0,'Parámetros'!$B$2-$H130)))</f>
        <v/>
      </c>
      <c r="M130" s="25">
        <f>IF($A130="","",IF($F130="Cancelado","Gris",IF(OR($K130="Sin fecha prometida",$K130="Entregado sin fecha real",$K130="Vencido",$K130="Entregado con retraso"),"Rojo",IF($K130="Entregado a tiempo","Verde",IF($H130="","Rojo",IF(OR($L130&gt;'Parámetros'!$B$4,AND(OR($K130="Vence hoy",$K130="Próximo"),$G130&lt;'Parámetros'!$B$5)),"Ámbar","Verde"))))))</f>
        <v/>
      </c>
      <c r="N130" s="23" t="n"/>
      <c r="O130">
        <f>IFERROR('Parámetros'!D130,"")</f>
        <v/>
      </c>
      <c r="P130">
        <f>IFERROR('Parámetros'!B130,"")</f>
        <v/>
      </c>
    </row>
    <row r="131" ht="31" customHeight="1">
      <c r="A131" s="17" t="n"/>
      <c r="B131" s="18" t="n"/>
      <c r="C131" s="19" t="n"/>
      <c r="D131" s="19" t="n"/>
      <c r="E131" s="19" t="n"/>
      <c r="F131" s="17" t="n"/>
      <c r="G131" s="20" t="n"/>
      <c r="H131" s="19" t="n"/>
      <c r="I131" s="19" t="n"/>
      <c r="J131" s="21">
        <f>IF($A131="","",IF(OR($I131="",$E131=""),"",$I131-$E131))</f>
        <v/>
      </c>
      <c r="K131" s="6">
        <f>IF($A131="","",IF($F131="Cancelado","Cancelado",IF($E131="","Sin fecha prometida",IF($I131&lt;&gt;"",IF($I131&lt;=$E131,"Entregado a tiempo","Entregado con retraso"),IF($F131="Entregado","Entregado sin fecha real",IF($E131&lt;'Parámetros'!$B$2,"Vencido",IF($E131='Parámetros'!$B$2,"Vence hoy",IF($E131&lt;='Parámetros'!$B$2+'Parámetros'!$B$3,"Próximo","En plazo"))))))))</f>
        <v/>
      </c>
      <c r="L131" s="21">
        <f>IF($A131="","",IF($H131="","",MAX(0,'Parámetros'!$B$2-$H131)))</f>
        <v/>
      </c>
      <c r="M131" s="22">
        <f>IF($A131="","",IF($F131="Cancelado","Gris",IF(OR($K131="Sin fecha prometida",$K131="Entregado sin fecha real",$K131="Vencido",$K131="Entregado con retraso"),"Rojo",IF($K131="Entregado a tiempo","Verde",IF($H131="","Rojo",IF(OR($L131&gt;'Parámetros'!$B$4,AND(OR($K131="Vence hoy",$K131="Próximo"),$G131&lt;'Parámetros'!$B$5)),"Ámbar","Verde"))))))</f>
        <v/>
      </c>
      <c r="N131" s="23" t="n"/>
      <c r="O131">
        <f>IFERROR('Parámetros'!D131,"")</f>
        <v/>
      </c>
      <c r="P131">
        <f>IFERROR('Parámetros'!B131,"")</f>
        <v/>
      </c>
    </row>
    <row r="132" ht="31" customHeight="1">
      <c r="A132" s="17" t="n"/>
      <c r="B132" s="18" t="n"/>
      <c r="C132" s="19" t="n"/>
      <c r="D132" s="19" t="n"/>
      <c r="E132" s="19" t="n"/>
      <c r="F132" s="17" t="n"/>
      <c r="G132" s="20" t="n"/>
      <c r="H132" s="19" t="n"/>
      <c r="I132" s="19" t="n"/>
      <c r="J132" s="24">
        <f>IF($A132="","",IF(OR($I132="",$E132=""),"",$I132-$E132))</f>
        <v/>
      </c>
      <c r="K132" s="9">
        <f>IF($A132="","",IF($F132="Cancelado","Cancelado",IF($E132="","Sin fecha prometida",IF($I132&lt;&gt;"",IF($I132&lt;=$E132,"Entregado a tiempo","Entregado con retraso"),IF($F132="Entregado","Entregado sin fecha real",IF($E132&lt;'Parámetros'!$B$2,"Vencido",IF($E132='Parámetros'!$B$2,"Vence hoy",IF($E132&lt;='Parámetros'!$B$2+'Parámetros'!$B$3,"Próximo","En plazo"))))))))</f>
        <v/>
      </c>
      <c r="L132" s="24">
        <f>IF($A132="","",IF($H132="","",MAX(0,'Parámetros'!$B$2-$H132)))</f>
        <v/>
      </c>
      <c r="M132" s="25">
        <f>IF($A132="","",IF($F132="Cancelado","Gris",IF(OR($K132="Sin fecha prometida",$K132="Entregado sin fecha real",$K132="Vencido",$K132="Entregado con retraso"),"Rojo",IF($K132="Entregado a tiempo","Verde",IF($H132="","Rojo",IF(OR($L132&gt;'Parámetros'!$B$4,AND(OR($K132="Vence hoy",$K132="Próximo"),$G132&lt;'Parámetros'!$B$5)),"Ámbar","Verde"))))))</f>
        <v/>
      </c>
      <c r="N132" s="23" t="n"/>
      <c r="O132">
        <f>IFERROR('Parámetros'!D132,"")</f>
        <v/>
      </c>
      <c r="P132">
        <f>IFERROR('Parámetros'!B132,"")</f>
        <v/>
      </c>
    </row>
    <row r="133" ht="31" customHeight="1">
      <c r="A133" s="17" t="n"/>
      <c r="B133" s="18" t="n"/>
      <c r="C133" s="19" t="n"/>
      <c r="D133" s="19" t="n"/>
      <c r="E133" s="19" t="n"/>
      <c r="F133" s="17" t="n"/>
      <c r="G133" s="20" t="n"/>
      <c r="H133" s="19" t="n"/>
      <c r="I133" s="19" t="n"/>
      <c r="J133" s="21">
        <f>IF($A133="","",IF(OR($I133="",$E133=""),"",$I133-$E133))</f>
        <v/>
      </c>
      <c r="K133" s="6">
        <f>IF($A133="","",IF($F133="Cancelado","Cancelado",IF($E133="","Sin fecha prometida",IF($I133&lt;&gt;"",IF($I133&lt;=$E133,"Entregado a tiempo","Entregado con retraso"),IF($F133="Entregado","Entregado sin fecha real",IF($E133&lt;'Parámetros'!$B$2,"Vencido",IF($E133='Parámetros'!$B$2,"Vence hoy",IF($E133&lt;='Parámetros'!$B$2+'Parámetros'!$B$3,"Próximo","En plazo"))))))))</f>
        <v/>
      </c>
      <c r="L133" s="21">
        <f>IF($A133="","",IF($H133="","",MAX(0,'Parámetros'!$B$2-$H133)))</f>
        <v/>
      </c>
      <c r="M133" s="22">
        <f>IF($A133="","",IF($F133="Cancelado","Gris",IF(OR($K133="Sin fecha prometida",$K133="Entregado sin fecha real",$K133="Vencido",$K133="Entregado con retraso"),"Rojo",IF($K133="Entregado a tiempo","Verde",IF($H133="","Rojo",IF(OR($L133&gt;'Parámetros'!$B$4,AND(OR($K133="Vence hoy",$K133="Próximo"),$G133&lt;'Parámetros'!$B$5)),"Ámbar","Verde"))))))</f>
        <v/>
      </c>
      <c r="N133" s="23" t="n"/>
      <c r="O133">
        <f>IFERROR('Parámetros'!D133,"")</f>
        <v/>
      </c>
      <c r="P133">
        <f>IFERROR('Parámetros'!B133,"")</f>
        <v/>
      </c>
    </row>
    <row r="134" ht="31" customHeight="1">
      <c r="A134" s="17" t="n"/>
      <c r="B134" s="18" t="n"/>
      <c r="C134" s="19" t="n"/>
      <c r="D134" s="19" t="n"/>
      <c r="E134" s="19" t="n"/>
      <c r="F134" s="17" t="n"/>
      <c r="G134" s="20" t="n"/>
      <c r="H134" s="19" t="n"/>
      <c r="I134" s="19" t="n"/>
      <c r="J134" s="24">
        <f>IF($A134="","",IF(OR($I134="",$E134=""),"",$I134-$E134))</f>
        <v/>
      </c>
      <c r="K134" s="9">
        <f>IF($A134="","",IF($F134="Cancelado","Cancelado",IF($E134="","Sin fecha prometida",IF($I134&lt;&gt;"",IF($I134&lt;=$E134,"Entregado a tiempo","Entregado con retraso"),IF($F134="Entregado","Entregado sin fecha real",IF($E134&lt;'Parámetros'!$B$2,"Vencido",IF($E134='Parámetros'!$B$2,"Vence hoy",IF($E134&lt;='Parámetros'!$B$2+'Parámetros'!$B$3,"Próximo","En plazo"))))))))</f>
        <v/>
      </c>
      <c r="L134" s="24">
        <f>IF($A134="","",IF($H134="","",MAX(0,'Parámetros'!$B$2-$H134)))</f>
        <v/>
      </c>
      <c r="M134" s="25">
        <f>IF($A134="","",IF($F134="Cancelado","Gris",IF(OR($K134="Sin fecha prometida",$K134="Entregado sin fecha real",$K134="Vencido",$K134="Entregado con retraso"),"Rojo",IF($K134="Entregado a tiempo","Verde",IF($H134="","Rojo",IF(OR($L134&gt;'Parámetros'!$B$4,AND(OR($K134="Vence hoy",$K134="Próximo"),$G134&lt;'Parámetros'!$B$5)),"Ámbar","Verde"))))))</f>
        <v/>
      </c>
      <c r="N134" s="23" t="n"/>
      <c r="O134">
        <f>IFERROR('Parámetros'!D134,"")</f>
        <v/>
      </c>
      <c r="P134">
        <f>IFERROR('Parámetros'!B134,"")</f>
        <v/>
      </c>
    </row>
    <row r="135" ht="31" customHeight="1">
      <c r="A135" s="17" t="n"/>
      <c r="B135" s="18" t="n"/>
      <c r="C135" s="19" t="n"/>
      <c r="D135" s="19" t="n"/>
      <c r="E135" s="19" t="n"/>
      <c r="F135" s="17" t="n"/>
      <c r="G135" s="20" t="n"/>
      <c r="H135" s="19" t="n"/>
      <c r="I135" s="19" t="n"/>
      <c r="J135" s="21">
        <f>IF($A135="","",IF(OR($I135="",$E135=""),"",$I135-$E135))</f>
        <v/>
      </c>
      <c r="K135" s="6">
        <f>IF($A135="","",IF($F135="Cancelado","Cancelado",IF($E135="","Sin fecha prometida",IF($I135&lt;&gt;"",IF($I135&lt;=$E135,"Entregado a tiempo","Entregado con retraso"),IF($F135="Entregado","Entregado sin fecha real",IF($E135&lt;'Parámetros'!$B$2,"Vencido",IF($E135='Parámetros'!$B$2,"Vence hoy",IF($E135&lt;='Parámetros'!$B$2+'Parámetros'!$B$3,"Próximo","En plazo"))))))))</f>
        <v/>
      </c>
      <c r="L135" s="21">
        <f>IF($A135="","",IF($H135="","",MAX(0,'Parámetros'!$B$2-$H135)))</f>
        <v/>
      </c>
      <c r="M135" s="22">
        <f>IF($A135="","",IF($F135="Cancelado","Gris",IF(OR($K135="Sin fecha prometida",$K135="Entregado sin fecha real",$K135="Vencido",$K135="Entregado con retraso"),"Rojo",IF($K135="Entregado a tiempo","Verde",IF($H135="","Rojo",IF(OR($L135&gt;'Parámetros'!$B$4,AND(OR($K135="Vence hoy",$K135="Próximo"),$G135&lt;'Parámetros'!$B$5)),"Ámbar","Verde"))))))</f>
        <v/>
      </c>
      <c r="N135" s="23" t="n"/>
      <c r="O135">
        <f>IFERROR('Parámetros'!D135,"")</f>
        <v/>
      </c>
      <c r="P135">
        <f>IFERROR('Parámetros'!B135,"")</f>
        <v/>
      </c>
    </row>
    <row r="136" ht="31" customHeight="1">
      <c r="A136" s="17" t="n"/>
      <c r="B136" s="18" t="n"/>
      <c r="C136" s="19" t="n"/>
      <c r="D136" s="19" t="n"/>
      <c r="E136" s="19" t="n"/>
      <c r="F136" s="17" t="n"/>
      <c r="G136" s="20" t="n"/>
      <c r="H136" s="19" t="n"/>
      <c r="I136" s="19" t="n"/>
      <c r="J136" s="24">
        <f>IF($A136="","",IF(OR($I136="",$E136=""),"",$I136-$E136))</f>
        <v/>
      </c>
      <c r="K136" s="9">
        <f>IF($A136="","",IF($F136="Cancelado","Cancelado",IF($E136="","Sin fecha prometida",IF($I136&lt;&gt;"",IF($I136&lt;=$E136,"Entregado a tiempo","Entregado con retraso"),IF($F136="Entregado","Entregado sin fecha real",IF($E136&lt;'Parámetros'!$B$2,"Vencido",IF($E136='Parámetros'!$B$2,"Vence hoy",IF($E136&lt;='Parámetros'!$B$2+'Parámetros'!$B$3,"Próximo","En plazo"))))))))</f>
        <v/>
      </c>
      <c r="L136" s="24">
        <f>IF($A136="","",IF($H136="","",MAX(0,'Parámetros'!$B$2-$H136)))</f>
        <v/>
      </c>
      <c r="M136" s="25">
        <f>IF($A136="","",IF($F136="Cancelado","Gris",IF(OR($K136="Sin fecha prometida",$K136="Entregado sin fecha real",$K136="Vencido",$K136="Entregado con retraso"),"Rojo",IF($K136="Entregado a tiempo","Verde",IF($H136="","Rojo",IF(OR($L136&gt;'Parámetros'!$B$4,AND(OR($K136="Vence hoy",$K136="Próximo"),$G136&lt;'Parámetros'!$B$5)),"Ámbar","Verde"))))))</f>
        <v/>
      </c>
      <c r="N136" s="23" t="n"/>
      <c r="O136">
        <f>IFERROR('Parámetros'!D136,"")</f>
        <v/>
      </c>
      <c r="P136">
        <f>IFERROR('Parámetros'!B136,"")</f>
        <v/>
      </c>
    </row>
    <row r="137" ht="31" customHeight="1">
      <c r="A137" s="17" t="n"/>
      <c r="B137" s="18" t="n"/>
      <c r="C137" s="19" t="n"/>
      <c r="D137" s="19" t="n"/>
      <c r="E137" s="19" t="n"/>
      <c r="F137" s="17" t="n"/>
      <c r="G137" s="20" t="n"/>
      <c r="H137" s="19" t="n"/>
      <c r="I137" s="19" t="n"/>
      <c r="J137" s="21">
        <f>IF($A137="","",IF(OR($I137="",$E137=""),"",$I137-$E137))</f>
        <v/>
      </c>
      <c r="K137" s="6">
        <f>IF($A137="","",IF($F137="Cancelado","Cancelado",IF($E137="","Sin fecha prometida",IF($I137&lt;&gt;"",IF($I137&lt;=$E137,"Entregado a tiempo","Entregado con retraso"),IF($F137="Entregado","Entregado sin fecha real",IF($E137&lt;'Parámetros'!$B$2,"Vencido",IF($E137='Parámetros'!$B$2,"Vence hoy",IF($E137&lt;='Parámetros'!$B$2+'Parámetros'!$B$3,"Próximo","En plazo"))))))))</f>
        <v/>
      </c>
      <c r="L137" s="21">
        <f>IF($A137="","",IF($H137="","",MAX(0,'Parámetros'!$B$2-$H137)))</f>
        <v/>
      </c>
      <c r="M137" s="22">
        <f>IF($A137="","",IF($F137="Cancelado","Gris",IF(OR($K137="Sin fecha prometida",$K137="Entregado sin fecha real",$K137="Vencido",$K137="Entregado con retraso"),"Rojo",IF($K137="Entregado a tiempo","Verde",IF($H137="","Rojo",IF(OR($L137&gt;'Parámetros'!$B$4,AND(OR($K137="Vence hoy",$K137="Próximo"),$G137&lt;'Parámetros'!$B$5)),"Ámbar","Verde"))))))</f>
        <v/>
      </c>
      <c r="N137" s="23" t="n"/>
      <c r="O137">
        <f>IFERROR('Parámetros'!D137,"")</f>
        <v/>
      </c>
      <c r="P137">
        <f>IFERROR('Parámetros'!B137,"")</f>
        <v/>
      </c>
    </row>
    <row r="138" ht="31" customHeight="1">
      <c r="A138" s="17" t="n"/>
      <c r="B138" s="18" t="n"/>
      <c r="C138" s="19" t="n"/>
      <c r="D138" s="19" t="n"/>
      <c r="E138" s="19" t="n"/>
      <c r="F138" s="17" t="n"/>
      <c r="G138" s="20" t="n"/>
      <c r="H138" s="19" t="n"/>
      <c r="I138" s="19" t="n"/>
      <c r="J138" s="24">
        <f>IF($A138="","",IF(OR($I138="",$E138=""),"",$I138-$E138))</f>
        <v/>
      </c>
      <c r="K138" s="9">
        <f>IF($A138="","",IF($F138="Cancelado","Cancelado",IF($E138="","Sin fecha prometida",IF($I138&lt;&gt;"",IF($I138&lt;=$E138,"Entregado a tiempo","Entregado con retraso"),IF($F138="Entregado","Entregado sin fecha real",IF($E138&lt;'Parámetros'!$B$2,"Vencido",IF($E138='Parámetros'!$B$2,"Vence hoy",IF($E138&lt;='Parámetros'!$B$2+'Parámetros'!$B$3,"Próximo","En plazo"))))))))</f>
        <v/>
      </c>
      <c r="L138" s="24">
        <f>IF($A138="","",IF($H138="","",MAX(0,'Parámetros'!$B$2-$H138)))</f>
        <v/>
      </c>
      <c r="M138" s="25">
        <f>IF($A138="","",IF($F138="Cancelado","Gris",IF(OR($K138="Sin fecha prometida",$K138="Entregado sin fecha real",$K138="Vencido",$K138="Entregado con retraso"),"Rojo",IF($K138="Entregado a tiempo","Verde",IF($H138="","Rojo",IF(OR($L138&gt;'Parámetros'!$B$4,AND(OR($K138="Vence hoy",$K138="Próximo"),$G138&lt;'Parámetros'!$B$5)),"Ámbar","Verde"))))))</f>
        <v/>
      </c>
      <c r="N138" s="23" t="n"/>
      <c r="O138">
        <f>IFERROR('Parámetros'!D138,"")</f>
        <v/>
      </c>
      <c r="P138">
        <f>IFERROR('Parámetros'!B138,"")</f>
        <v/>
      </c>
    </row>
    <row r="139" ht="31" customHeight="1">
      <c r="A139" s="17" t="n"/>
      <c r="B139" s="18" t="n"/>
      <c r="C139" s="19" t="n"/>
      <c r="D139" s="19" t="n"/>
      <c r="E139" s="19" t="n"/>
      <c r="F139" s="17" t="n"/>
      <c r="G139" s="20" t="n"/>
      <c r="H139" s="19" t="n"/>
      <c r="I139" s="19" t="n"/>
      <c r="J139" s="21">
        <f>IF($A139="","",IF(OR($I139="",$E139=""),"",$I139-$E139))</f>
        <v/>
      </c>
      <c r="K139" s="6">
        <f>IF($A139="","",IF($F139="Cancelado","Cancelado",IF($E139="","Sin fecha prometida",IF($I139&lt;&gt;"",IF($I139&lt;=$E139,"Entregado a tiempo","Entregado con retraso"),IF($F139="Entregado","Entregado sin fecha real",IF($E139&lt;'Parámetros'!$B$2,"Vencido",IF($E139='Parámetros'!$B$2,"Vence hoy",IF($E139&lt;='Parámetros'!$B$2+'Parámetros'!$B$3,"Próximo","En plazo"))))))))</f>
        <v/>
      </c>
      <c r="L139" s="21">
        <f>IF($A139="","",IF($H139="","",MAX(0,'Parámetros'!$B$2-$H139)))</f>
        <v/>
      </c>
      <c r="M139" s="22">
        <f>IF($A139="","",IF($F139="Cancelado","Gris",IF(OR($K139="Sin fecha prometida",$K139="Entregado sin fecha real",$K139="Vencido",$K139="Entregado con retraso"),"Rojo",IF($K139="Entregado a tiempo","Verde",IF($H139="","Rojo",IF(OR($L139&gt;'Parámetros'!$B$4,AND(OR($K139="Vence hoy",$K139="Próximo"),$G139&lt;'Parámetros'!$B$5)),"Ámbar","Verde"))))))</f>
        <v/>
      </c>
      <c r="N139" s="23" t="n"/>
      <c r="O139">
        <f>IFERROR('Parámetros'!D139,"")</f>
        <v/>
      </c>
      <c r="P139">
        <f>IFERROR('Parámetros'!B139,"")</f>
        <v/>
      </c>
    </row>
    <row r="140" ht="31" customHeight="1">
      <c r="A140" s="17" t="n"/>
      <c r="B140" s="18" t="n"/>
      <c r="C140" s="19" t="n"/>
      <c r="D140" s="19" t="n"/>
      <c r="E140" s="19" t="n"/>
      <c r="F140" s="17" t="n"/>
      <c r="G140" s="20" t="n"/>
      <c r="H140" s="19" t="n"/>
      <c r="I140" s="19" t="n"/>
      <c r="J140" s="24">
        <f>IF($A140="","",IF(OR($I140="",$E140=""),"",$I140-$E140))</f>
        <v/>
      </c>
      <c r="K140" s="9">
        <f>IF($A140="","",IF($F140="Cancelado","Cancelado",IF($E140="","Sin fecha prometida",IF($I140&lt;&gt;"",IF($I140&lt;=$E140,"Entregado a tiempo","Entregado con retraso"),IF($F140="Entregado","Entregado sin fecha real",IF($E140&lt;'Parámetros'!$B$2,"Vencido",IF($E140='Parámetros'!$B$2,"Vence hoy",IF($E140&lt;='Parámetros'!$B$2+'Parámetros'!$B$3,"Próximo","En plazo"))))))))</f>
        <v/>
      </c>
      <c r="L140" s="24">
        <f>IF($A140="","",IF($H140="","",MAX(0,'Parámetros'!$B$2-$H140)))</f>
        <v/>
      </c>
      <c r="M140" s="25">
        <f>IF($A140="","",IF($F140="Cancelado","Gris",IF(OR($K140="Sin fecha prometida",$K140="Entregado sin fecha real",$K140="Vencido",$K140="Entregado con retraso"),"Rojo",IF($K140="Entregado a tiempo","Verde",IF($H140="","Rojo",IF(OR($L140&gt;'Parámetros'!$B$4,AND(OR($K140="Vence hoy",$K140="Próximo"),$G140&lt;'Parámetros'!$B$5)),"Ámbar","Verde"))))))</f>
        <v/>
      </c>
      <c r="N140" s="23" t="n"/>
      <c r="O140">
        <f>IFERROR('Parámetros'!D140,"")</f>
        <v/>
      </c>
      <c r="P140">
        <f>IFERROR('Parámetros'!B140,"")</f>
        <v/>
      </c>
    </row>
    <row r="141" ht="31" customHeight="1">
      <c r="A141" s="17" t="n"/>
      <c r="B141" s="18" t="n"/>
      <c r="C141" s="19" t="n"/>
      <c r="D141" s="19" t="n"/>
      <c r="E141" s="19" t="n"/>
      <c r="F141" s="17" t="n"/>
      <c r="G141" s="20" t="n"/>
      <c r="H141" s="19" t="n"/>
      <c r="I141" s="19" t="n"/>
      <c r="J141" s="21">
        <f>IF($A141="","",IF(OR($I141="",$E141=""),"",$I141-$E141))</f>
        <v/>
      </c>
      <c r="K141" s="6">
        <f>IF($A141="","",IF($F141="Cancelado","Cancelado",IF($E141="","Sin fecha prometida",IF($I141&lt;&gt;"",IF($I141&lt;=$E141,"Entregado a tiempo","Entregado con retraso"),IF($F141="Entregado","Entregado sin fecha real",IF($E141&lt;'Parámetros'!$B$2,"Vencido",IF($E141='Parámetros'!$B$2,"Vence hoy",IF($E141&lt;='Parámetros'!$B$2+'Parámetros'!$B$3,"Próximo","En plazo"))))))))</f>
        <v/>
      </c>
      <c r="L141" s="21">
        <f>IF($A141="","",IF($H141="","",MAX(0,'Parámetros'!$B$2-$H141)))</f>
        <v/>
      </c>
      <c r="M141" s="22">
        <f>IF($A141="","",IF($F141="Cancelado","Gris",IF(OR($K141="Sin fecha prometida",$K141="Entregado sin fecha real",$K141="Vencido",$K141="Entregado con retraso"),"Rojo",IF($K141="Entregado a tiempo","Verde",IF($H141="","Rojo",IF(OR($L141&gt;'Parámetros'!$B$4,AND(OR($K141="Vence hoy",$K141="Próximo"),$G141&lt;'Parámetros'!$B$5)),"Ámbar","Verde"))))))</f>
        <v/>
      </c>
      <c r="N141" s="23" t="n"/>
      <c r="O141">
        <f>IFERROR('Parámetros'!D141,"")</f>
        <v/>
      </c>
      <c r="P141">
        <f>IFERROR('Parámetros'!B141,"")</f>
        <v/>
      </c>
    </row>
    <row r="142" ht="31" customHeight="1">
      <c r="A142" s="17" t="n"/>
      <c r="B142" s="18" t="n"/>
      <c r="C142" s="19" t="n"/>
      <c r="D142" s="19" t="n"/>
      <c r="E142" s="19" t="n"/>
      <c r="F142" s="17" t="n"/>
      <c r="G142" s="20" t="n"/>
      <c r="H142" s="19" t="n"/>
      <c r="I142" s="19" t="n"/>
      <c r="J142" s="24">
        <f>IF($A142="","",IF(OR($I142="",$E142=""),"",$I142-$E142))</f>
        <v/>
      </c>
      <c r="K142" s="9">
        <f>IF($A142="","",IF($F142="Cancelado","Cancelado",IF($E142="","Sin fecha prometida",IF($I142&lt;&gt;"",IF($I142&lt;=$E142,"Entregado a tiempo","Entregado con retraso"),IF($F142="Entregado","Entregado sin fecha real",IF($E142&lt;'Parámetros'!$B$2,"Vencido",IF($E142='Parámetros'!$B$2,"Vence hoy",IF($E142&lt;='Parámetros'!$B$2+'Parámetros'!$B$3,"Próximo","En plazo"))))))))</f>
        <v/>
      </c>
      <c r="L142" s="24">
        <f>IF($A142="","",IF($H142="","",MAX(0,'Parámetros'!$B$2-$H142)))</f>
        <v/>
      </c>
      <c r="M142" s="25">
        <f>IF($A142="","",IF($F142="Cancelado","Gris",IF(OR($K142="Sin fecha prometida",$K142="Entregado sin fecha real",$K142="Vencido",$K142="Entregado con retraso"),"Rojo",IF($K142="Entregado a tiempo","Verde",IF($H142="","Rojo",IF(OR($L142&gt;'Parámetros'!$B$4,AND(OR($K142="Vence hoy",$K142="Próximo"),$G142&lt;'Parámetros'!$B$5)),"Ámbar","Verde"))))))</f>
        <v/>
      </c>
      <c r="N142" s="23" t="n"/>
      <c r="O142">
        <f>IFERROR('Parámetros'!D142,"")</f>
        <v/>
      </c>
      <c r="P142">
        <f>IFERROR('Parámetros'!B142,"")</f>
        <v/>
      </c>
    </row>
    <row r="143" ht="31" customHeight="1">
      <c r="A143" s="17" t="n"/>
      <c r="B143" s="18" t="n"/>
      <c r="C143" s="19" t="n"/>
      <c r="D143" s="19" t="n"/>
      <c r="E143" s="19" t="n"/>
      <c r="F143" s="17" t="n"/>
      <c r="G143" s="20" t="n"/>
      <c r="H143" s="19" t="n"/>
      <c r="I143" s="19" t="n"/>
      <c r="J143" s="21">
        <f>IF($A143="","",IF(OR($I143="",$E143=""),"",$I143-$E143))</f>
        <v/>
      </c>
      <c r="K143" s="6">
        <f>IF($A143="","",IF($F143="Cancelado","Cancelado",IF($E143="","Sin fecha prometida",IF($I143&lt;&gt;"",IF($I143&lt;=$E143,"Entregado a tiempo","Entregado con retraso"),IF($F143="Entregado","Entregado sin fecha real",IF($E143&lt;'Parámetros'!$B$2,"Vencido",IF($E143='Parámetros'!$B$2,"Vence hoy",IF($E143&lt;='Parámetros'!$B$2+'Parámetros'!$B$3,"Próximo","En plazo"))))))))</f>
        <v/>
      </c>
      <c r="L143" s="21">
        <f>IF($A143="","",IF($H143="","",MAX(0,'Parámetros'!$B$2-$H143)))</f>
        <v/>
      </c>
      <c r="M143" s="22">
        <f>IF($A143="","",IF($F143="Cancelado","Gris",IF(OR($K143="Sin fecha prometida",$K143="Entregado sin fecha real",$K143="Vencido",$K143="Entregado con retraso"),"Rojo",IF($K143="Entregado a tiempo","Verde",IF($H143="","Rojo",IF(OR($L143&gt;'Parámetros'!$B$4,AND(OR($K143="Vence hoy",$K143="Próximo"),$G143&lt;'Parámetros'!$B$5)),"Ámbar","Verde"))))))</f>
        <v/>
      </c>
      <c r="N143" s="23" t="n"/>
      <c r="O143">
        <f>IFERROR('Parámetros'!D143,"")</f>
        <v/>
      </c>
      <c r="P143">
        <f>IFERROR('Parámetros'!B143,"")</f>
        <v/>
      </c>
    </row>
    <row r="144" ht="31" customHeight="1">
      <c r="A144" s="17" t="n"/>
      <c r="B144" s="18" t="n"/>
      <c r="C144" s="19" t="n"/>
      <c r="D144" s="19" t="n"/>
      <c r="E144" s="19" t="n"/>
      <c r="F144" s="17" t="n"/>
      <c r="G144" s="20" t="n"/>
      <c r="H144" s="19" t="n"/>
      <c r="I144" s="19" t="n"/>
      <c r="J144" s="24">
        <f>IF($A144="","",IF(OR($I144="",$E144=""),"",$I144-$E144))</f>
        <v/>
      </c>
      <c r="K144" s="9">
        <f>IF($A144="","",IF($F144="Cancelado","Cancelado",IF($E144="","Sin fecha prometida",IF($I144&lt;&gt;"",IF($I144&lt;=$E144,"Entregado a tiempo","Entregado con retraso"),IF($F144="Entregado","Entregado sin fecha real",IF($E144&lt;'Parámetros'!$B$2,"Vencido",IF($E144='Parámetros'!$B$2,"Vence hoy",IF($E144&lt;='Parámetros'!$B$2+'Parámetros'!$B$3,"Próximo","En plazo"))))))))</f>
        <v/>
      </c>
      <c r="L144" s="24">
        <f>IF($A144="","",IF($H144="","",MAX(0,'Parámetros'!$B$2-$H144)))</f>
        <v/>
      </c>
      <c r="M144" s="25">
        <f>IF($A144="","",IF($F144="Cancelado","Gris",IF(OR($K144="Sin fecha prometida",$K144="Entregado sin fecha real",$K144="Vencido",$K144="Entregado con retraso"),"Rojo",IF($K144="Entregado a tiempo","Verde",IF($H144="","Rojo",IF(OR($L144&gt;'Parámetros'!$B$4,AND(OR($K144="Vence hoy",$K144="Próximo"),$G144&lt;'Parámetros'!$B$5)),"Ámbar","Verde"))))))</f>
        <v/>
      </c>
      <c r="N144" s="23" t="n"/>
      <c r="O144">
        <f>IFERROR('Parámetros'!D144,"")</f>
        <v/>
      </c>
      <c r="P144">
        <f>IFERROR('Parámetros'!B144,"")</f>
        <v/>
      </c>
    </row>
    <row r="145" ht="31" customHeight="1">
      <c r="A145" s="17" t="n"/>
      <c r="B145" s="18" t="n"/>
      <c r="C145" s="19" t="n"/>
      <c r="D145" s="19" t="n"/>
      <c r="E145" s="19" t="n"/>
      <c r="F145" s="17" t="n"/>
      <c r="G145" s="20" t="n"/>
      <c r="H145" s="19" t="n"/>
      <c r="I145" s="19" t="n"/>
      <c r="J145" s="21">
        <f>IF($A145="","",IF(OR($I145="",$E145=""),"",$I145-$E145))</f>
        <v/>
      </c>
      <c r="K145" s="6">
        <f>IF($A145="","",IF($F145="Cancelado","Cancelado",IF($E145="","Sin fecha prometida",IF($I145&lt;&gt;"",IF($I145&lt;=$E145,"Entregado a tiempo","Entregado con retraso"),IF($F145="Entregado","Entregado sin fecha real",IF($E145&lt;'Parámetros'!$B$2,"Vencido",IF($E145='Parámetros'!$B$2,"Vence hoy",IF($E145&lt;='Parámetros'!$B$2+'Parámetros'!$B$3,"Próximo","En plazo"))))))))</f>
        <v/>
      </c>
      <c r="L145" s="21">
        <f>IF($A145="","",IF($H145="","",MAX(0,'Parámetros'!$B$2-$H145)))</f>
        <v/>
      </c>
      <c r="M145" s="22">
        <f>IF($A145="","",IF($F145="Cancelado","Gris",IF(OR($K145="Sin fecha prometida",$K145="Entregado sin fecha real",$K145="Vencido",$K145="Entregado con retraso"),"Rojo",IF($K145="Entregado a tiempo","Verde",IF($H145="","Rojo",IF(OR($L145&gt;'Parámetros'!$B$4,AND(OR($K145="Vence hoy",$K145="Próximo"),$G145&lt;'Parámetros'!$B$5)),"Ámbar","Verde"))))))</f>
        <v/>
      </c>
      <c r="N145" s="23" t="n"/>
      <c r="O145">
        <f>IFERROR('Parámetros'!D145,"")</f>
        <v/>
      </c>
      <c r="P145">
        <f>IFERROR('Parámetros'!B145,"")</f>
        <v/>
      </c>
    </row>
    <row r="146" ht="31" customHeight="1">
      <c r="A146" s="17" t="n"/>
      <c r="B146" s="18" t="n"/>
      <c r="C146" s="19" t="n"/>
      <c r="D146" s="19" t="n"/>
      <c r="E146" s="19" t="n"/>
      <c r="F146" s="17" t="n"/>
      <c r="G146" s="20" t="n"/>
      <c r="H146" s="19" t="n"/>
      <c r="I146" s="19" t="n"/>
      <c r="J146" s="24">
        <f>IF($A146="","",IF(OR($I146="",$E146=""),"",$I146-$E146))</f>
        <v/>
      </c>
      <c r="K146" s="9">
        <f>IF($A146="","",IF($F146="Cancelado","Cancelado",IF($E146="","Sin fecha prometida",IF($I146&lt;&gt;"",IF($I146&lt;=$E146,"Entregado a tiempo","Entregado con retraso"),IF($F146="Entregado","Entregado sin fecha real",IF($E146&lt;'Parámetros'!$B$2,"Vencido",IF($E146='Parámetros'!$B$2,"Vence hoy",IF($E146&lt;='Parámetros'!$B$2+'Parámetros'!$B$3,"Próximo","En plazo"))))))))</f>
        <v/>
      </c>
      <c r="L146" s="24">
        <f>IF($A146="","",IF($H146="","",MAX(0,'Parámetros'!$B$2-$H146)))</f>
        <v/>
      </c>
      <c r="M146" s="25">
        <f>IF($A146="","",IF($F146="Cancelado","Gris",IF(OR($K146="Sin fecha prometida",$K146="Entregado sin fecha real",$K146="Vencido",$K146="Entregado con retraso"),"Rojo",IF($K146="Entregado a tiempo","Verde",IF($H146="","Rojo",IF(OR($L146&gt;'Parámetros'!$B$4,AND(OR($K146="Vence hoy",$K146="Próximo"),$G146&lt;'Parámetros'!$B$5)),"Ámbar","Verde"))))))</f>
        <v/>
      </c>
      <c r="N146" s="23" t="n"/>
      <c r="O146">
        <f>IFERROR('Parámetros'!D146,"")</f>
        <v/>
      </c>
      <c r="P146">
        <f>IFERROR('Parámetros'!B146,"")</f>
        <v/>
      </c>
    </row>
    <row r="147" ht="31" customHeight="1">
      <c r="A147" s="17" t="n"/>
      <c r="B147" s="18" t="n"/>
      <c r="C147" s="19" t="n"/>
      <c r="D147" s="19" t="n"/>
      <c r="E147" s="19" t="n"/>
      <c r="F147" s="17" t="n"/>
      <c r="G147" s="20" t="n"/>
      <c r="H147" s="19" t="n"/>
      <c r="I147" s="19" t="n"/>
      <c r="J147" s="21">
        <f>IF($A147="","",IF(OR($I147="",$E147=""),"",$I147-$E147))</f>
        <v/>
      </c>
      <c r="K147" s="6">
        <f>IF($A147="","",IF($F147="Cancelado","Cancelado",IF($E147="","Sin fecha prometida",IF($I147&lt;&gt;"",IF($I147&lt;=$E147,"Entregado a tiempo","Entregado con retraso"),IF($F147="Entregado","Entregado sin fecha real",IF($E147&lt;'Parámetros'!$B$2,"Vencido",IF($E147='Parámetros'!$B$2,"Vence hoy",IF($E147&lt;='Parámetros'!$B$2+'Parámetros'!$B$3,"Próximo","En plazo"))))))))</f>
        <v/>
      </c>
      <c r="L147" s="21">
        <f>IF($A147="","",IF($H147="","",MAX(0,'Parámetros'!$B$2-$H147)))</f>
        <v/>
      </c>
      <c r="M147" s="22">
        <f>IF($A147="","",IF($F147="Cancelado","Gris",IF(OR($K147="Sin fecha prometida",$K147="Entregado sin fecha real",$K147="Vencido",$K147="Entregado con retraso"),"Rojo",IF($K147="Entregado a tiempo","Verde",IF($H147="","Rojo",IF(OR($L147&gt;'Parámetros'!$B$4,AND(OR($K147="Vence hoy",$K147="Próximo"),$G147&lt;'Parámetros'!$B$5)),"Ámbar","Verde"))))))</f>
        <v/>
      </c>
      <c r="N147" s="23" t="n"/>
      <c r="O147">
        <f>IFERROR('Parámetros'!D147,"")</f>
        <v/>
      </c>
      <c r="P147">
        <f>IFERROR('Parámetros'!B147,"")</f>
        <v/>
      </c>
    </row>
    <row r="148" ht="31" customHeight="1">
      <c r="A148" s="17" t="n"/>
      <c r="B148" s="18" t="n"/>
      <c r="C148" s="19" t="n"/>
      <c r="D148" s="19" t="n"/>
      <c r="E148" s="19" t="n"/>
      <c r="F148" s="17" t="n"/>
      <c r="G148" s="20" t="n"/>
      <c r="H148" s="19" t="n"/>
      <c r="I148" s="19" t="n"/>
      <c r="J148" s="24">
        <f>IF($A148="","",IF(OR($I148="",$E148=""),"",$I148-$E148))</f>
        <v/>
      </c>
      <c r="K148" s="9">
        <f>IF($A148="","",IF($F148="Cancelado","Cancelado",IF($E148="","Sin fecha prometida",IF($I148&lt;&gt;"",IF($I148&lt;=$E148,"Entregado a tiempo","Entregado con retraso"),IF($F148="Entregado","Entregado sin fecha real",IF($E148&lt;'Parámetros'!$B$2,"Vencido",IF($E148='Parámetros'!$B$2,"Vence hoy",IF($E148&lt;='Parámetros'!$B$2+'Parámetros'!$B$3,"Próximo","En plazo"))))))))</f>
        <v/>
      </c>
      <c r="L148" s="24">
        <f>IF($A148="","",IF($H148="","",MAX(0,'Parámetros'!$B$2-$H148)))</f>
        <v/>
      </c>
      <c r="M148" s="25">
        <f>IF($A148="","",IF($F148="Cancelado","Gris",IF(OR($K148="Sin fecha prometida",$K148="Entregado sin fecha real",$K148="Vencido",$K148="Entregado con retraso"),"Rojo",IF($K148="Entregado a tiempo","Verde",IF($H148="","Rojo",IF(OR($L148&gt;'Parámetros'!$B$4,AND(OR($K148="Vence hoy",$K148="Próximo"),$G148&lt;'Parámetros'!$B$5)),"Ámbar","Verde"))))))</f>
        <v/>
      </c>
      <c r="N148" s="23" t="n"/>
      <c r="O148">
        <f>IFERROR('Parámetros'!D148,"")</f>
        <v/>
      </c>
      <c r="P148">
        <f>IFERROR('Parámetros'!B148,"")</f>
        <v/>
      </c>
    </row>
    <row r="149" ht="31" customHeight="1">
      <c r="A149" s="17" t="n"/>
      <c r="B149" s="18" t="n"/>
      <c r="C149" s="19" t="n"/>
      <c r="D149" s="19" t="n"/>
      <c r="E149" s="19" t="n"/>
      <c r="F149" s="17" t="n"/>
      <c r="G149" s="20" t="n"/>
      <c r="H149" s="19" t="n"/>
      <c r="I149" s="19" t="n"/>
      <c r="J149" s="21">
        <f>IF($A149="","",IF(OR($I149="",$E149=""),"",$I149-$E149))</f>
        <v/>
      </c>
      <c r="K149" s="6">
        <f>IF($A149="","",IF($F149="Cancelado","Cancelado",IF($E149="","Sin fecha prometida",IF($I149&lt;&gt;"",IF($I149&lt;=$E149,"Entregado a tiempo","Entregado con retraso"),IF($F149="Entregado","Entregado sin fecha real",IF($E149&lt;'Parámetros'!$B$2,"Vencido",IF($E149='Parámetros'!$B$2,"Vence hoy",IF($E149&lt;='Parámetros'!$B$2+'Parámetros'!$B$3,"Próximo","En plazo"))))))))</f>
        <v/>
      </c>
      <c r="L149" s="21">
        <f>IF($A149="","",IF($H149="","",MAX(0,'Parámetros'!$B$2-$H149)))</f>
        <v/>
      </c>
      <c r="M149" s="22">
        <f>IF($A149="","",IF($F149="Cancelado","Gris",IF(OR($K149="Sin fecha prometida",$K149="Entregado sin fecha real",$K149="Vencido",$K149="Entregado con retraso"),"Rojo",IF($K149="Entregado a tiempo","Verde",IF($H149="","Rojo",IF(OR($L149&gt;'Parámetros'!$B$4,AND(OR($K149="Vence hoy",$K149="Próximo"),$G149&lt;'Parámetros'!$B$5)),"Ámbar","Verde"))))))</f>
        <v/>
      </c>
      <c r="N149" s="23" t="n"/>
      <c r="O149">
        <f>IFERROR('Parámetros'!D149,"")</f>
        <v/>
      </c>
      <c r="P149">
        <f>IFERROR('Parámetros'!B149,"")</f>
        <v/>
      </c>
    </row>
    <row r="150" ht="31" customHeight="1">
      <c r="A150" s="17" t="n"/>
      <c r="B150" s="18" t="n"/>
      <c r="C150" s="19" t="n"/>
      <c r="D150" s="19" t="n"/>
      <c r="E150" s="19" t="n"/>
      <c r="F150" s="17" t="n"/>
      <c r="G150" s="20" t="n"/>
      <c r="H150" s="19" t="n"/>
      <c r="I150" s="19" t="n"/>
      <c r="J150" s="24">
        <f>IF($A150="","",IF(OR($I150="",$E150=""),"",$I150-$E150))</f>
        <v/>
      </c>
      <c r="K150" s="9">
        <f>IF($A150="","",IF($F150="Cancelado","Cancelado",IF($E150="","Sin fecha prometida",IF($I150&lt;&gt;"",IF($I150&lt;=$E150,"Entregado a tiempo","Entregado con retraso"),IF($F150="Entregado","Entregado sin fecha real",IF($E150&lt;'Parámetros'!$B$2,"Vencido",IF($E150='Parámetros'!$B$2,"Vence hoy",IF($E150&lt;='Parámetros'!$B$2+'Parámetros'!$B$3,"Próximo","En plazo"))))))))</f>
        <v/>
      </c>
      <c r="L150" s="24">
        <f>IF($A150="","",IF($H150="","",MAX(0,'Parámetros'!$B$2-$H150)))</f>
        <v/>
      </c>
      <c r="M150" s="25">
        <f>IF($A150="","",IF($F150="Cancelado","Gris",IF(OR($K150="Sin fecha prometida",$K150="Entregado sin fecha real",$K150="Vencido",$K150="Entregado con retraso"),"Rojo",IF($K150="Entregado a tiempo","Verde",IF($H150="","Rojo",IF(OR($L150&gt;'Parámetros'!$B$4,AND(OR($K150="Vence hoy",$K150="Próximo"),$G150&lt;'Parámetros'!$B$5)),"Ámbar","Verde"))))))</f>
        <v/>
      </c>
      <c r="N150" s="23" t="n"/>
      <c r="O150">
        <f>IFERROR('Parámetros'!D150,"")</f>
        <v/>
      </c>
      <c r="P150">
        <f>IFERROR('Parámetros'!B150,"")</f>
        <v/>
      </c>
    </row>
    <row r="151" ht="31" customHeight="1">
      <c r="A151" s="17" t="n"/>
      <c r="B151" s="18" t="n"/>
      <c r="C151" s="19" t="n"/>
      <c r="D151" s="19" t="n"/>
      <c r="E151" s="19" t="n"/>
      <c r="F151" s="17" t="n"/>
      <c r="G151" s="20" t="n"/>
      <c r="H151" s="19" t="n"/>
      <c r="I151" s="19" t="n"/>
      <c r="J151" s="21">
        <f>IF($A151="","",IF(OR($I151="",$E151=""),"",$I151-$E151))</f>
        <v/>
      </c>
      <c r="K151" s="6">
        <f>IF($A151="","",IF($F151="Cancelado","Cancelado",IF($E151="","Sin fecha prometida",IF($I151&lt;&gt;"",IF($I151&lt;=$E151,"Entregado a tiempo","Entregado con retraso"),IF($F151="Entregado","Entregado sin fecha real",IF($E151&lt;'Parámetros'!$B$2,"Vencido",IF($E151='Parámetros'!$B$2,"Vence hoy",IF($E151&lt;='Parámetros'!$B$2+'Parámetros'!$B$3,"Próximo","En plazo"))))))))</f>
        <v/>
      </c>
      <c r="L151" s="21">
        <f>IF($A151="","",IF($H151="","",MAX(0,'Parámetros'!$B$2-$H151)))</f>
        <v/>
      </c>
      <c r="M151" s="22">
        <f>IF($A151="","",IF($F151="Cancelado","Gris",IF(OR($K151="Sin fecha prometida",$K151="Entregado sin fecha real",$K151="Vencido",$K151="Entregado con retraso"),"Rojo",IF($K151="Entregado a tiempo","Verde",IF($H151="","Rojo",IF(OR($L151&gt;'Parámetros'!$B$4,AND(OR($K151="Vence hoy",$K151="Próximo"),$G151&lt;'Parámetros'!$B$5)),"Ámbar","Verde"))))))</f>
        <v/>
      </c>
      <c r="N151" s="23" t="n"/>
      <c r="O151">
        <f>IFERROR('Parámetros'!D151,"")</f>
        <v/>
      </c>
      <c r="P151">
        <f>IFERROR('Parámetros'!B151,"")</f>
        <v/>
      </c>
    </row>
    <row r="152" ht="31" customHeight="1">
      <c r="A152" s="17" t="n"/>
      <c r="B152" s="18" t="n"/>
      <c r="C152" s="19" t="n"/>
      <c r="D152" s="19" t="n"/>
      <c r="E152" s="19" t="n"/>
      <c r="F152" s="17" t="n"/>
      <c r="G152" s="20" t="n"/>
      <c r="H152" s="19" t="n"/>
      <c r="I152" s="19" t="n"/>
      <c r="J152" s="24">
        <f>IF($A152="","",IF(OR($I152="",$E152=""),"",$I152-$E152))</f>
        <v/>
      </c>
      <c r="K152" s="9">
        <f>IF($A152="","",IF($F152="Cancelado","Cancelado",IF($E152="","Sin fecha prometida",IF($I152&lt;&gt;"",IF($I152&lt;=$E152,"Entregado a tiempo","Entregado con retraso"),IF($F152="Entregado","Entregado sin fecha real",IF($E152&lt;'Parámetros'!$B$2,"Vencido",IF($E152='Parámetros'!$B$2,"Vence hoy",IF($E152&lt;='Parámetros'!$B$2+'Parámetros'!$B$3,"Próximo","En plazo"))))))))</f>
        <v/>
      </c>
      <c r="L152" s="24">
        <f>IF($A152="","",IF($H152="","",MAX(0,'Parámetros'!$B$2-$H152)))</f>
        <v/>
      </c>
      <c r="M152" s="25">
        <f>IF($A152="","",IF($F152="Cancelado","Gris",IF(OR($K152="Sin fecha prometida",$K152="Entregado sin fecha real",$K152="Vencido",$K152="Entregado con retraso"),"Rojo",IF($K152="Entregado a tiempo","Verde",IF($H152="","Rojo",IF(OR($L152&gt;'Parámetros'!$B$4,AND(OR($K152="Vence hoy",$K152="Próximo"),$G152&lt;'Parámetros'!$B$5)),"Ámbar","Verde"))))))</f>
        <v/>
      </c>
      <c r="N152" s="23" t="n"/>
      <c r="O152">
        <f>IFERROR('Parámetros'!D152,"")</f>
        <v/>
      </c>
      <c r="P152">
        <f>IFERROR('Parámetros'!B152,"")</f>
        <v/>
      </c>
    </row>
    <row r="153" ht="31" customHeight="1">
      <c r="A153" s="17" t="n"/>
      <c r="B153" s="18" t="n"/>
      <c r="C153" s="19" t="n"/>
      <c r="D153" s="19" t="n"/>
      <c r="E153" s="19" t="n"/>
      <c r="F153" s="17" t="n"/>
      <c r="G153" s="20" t="n"/>
      <c r="H153" s="19" t="n"/>
      <c r="I153" s="19" t="n"/>
      <c r="J153" s="21">
        <f>IF($A153="","",IF(OR($I153="",$E153=""),"",$I153-$E153))</f>
        <v/>
      </c>
      <c r="K153" s="6">
        <f>IF($A153="","",IF($F153="Cancelado","Cancelado",IF($E153="","Sin fecha prometida",IF($I153&lt;&gt;"",IF($I153&lt;=$E153,"Entregado a tiempo","Entregado con retraso"),IF($F153="Entregado","Entregado sin fecha real",IF($E153&lt;'Parámetros'!$B$2,"Vencido",IF($E153='Parámetros'!$B$2,"Vence hoy",IF($E153&lt;='Parámetros'!$B$2+'Parámetros'!$B$3,"Próximo","En plazo"))))))))</f>
        <v/>
      </c>
      <c r="L153" s="21">
        <f>IF($A153="","",IF($H153="","",MAX(0,'Parámetros'!$B$2-$H153)))</f>
        <v/>
      </c>
      <c r="M153" s="22">
        <f>IF($A153="","",IF($F153="Cancelado","Gris",IF(OR($K153="Sin fecha prometida",$K153="Entregado sin fecha real",$K153="Vencido",$K153="Entregado con retraso"),"Rojo",IF($K153="Entregado a tiempo","Verde",IF($H153="","Rojo",IF(OR($L153&gt;'Parámetros'!$B$4,AND(OR($K153="Vence hoy",$K153="Próximo"),$G153&lt;'Parámetros'!$B$5)),"Ámbar","Verde"))))))</f>
        <v/>
      </c>
      <c r="N153" s="23" t="n"/>
      <c r="O153">
        <f>IFERROR('Parámetros'!D153,"")</f>
        <v/>
      </c>
      <c r="P153">
        <f>IFERROR('Parámetros'!B153,"")</f>
        <v/>
      </c>
    </row>
    <row r="154" ht="31" customHeight="1">
      <c r="A154" s="17" t="n"/>
      <c r="B154" s="18" t="n"/>
      <c r="C154" s="19" t="n"/>
      <c r="D154" s="19" t="n"/>
      <c r="E154" s="19" t="n"/>
      <c r="F154" s="17" t="n"/>
      <c r="G154" s="20" t="n"/>
      <c r="H154" s="19" t="n"/>
      <c r="I154" s="19" t="n"/>
      <c r="J154" s="24">
        <f>IF($A154="","",IF(OR($I154="",$E154=""),"",$I154-$E154))</f>
        <v/>
      </c>
      <c r="K154" s="9">
        <f>IF($A154="","",IF($F154="Cancelado","Cancelado",IF($E154="","Sin fecha prometida",IF($I154&lt;&gt;"",IF($I154&lt;=$E154,"Entregado a tiempo","Entregado con retraso"),IF($F154="Entregado","Entregado sin fecha real",IF($E154&lt;'Parámetros'!$B$2,"Vencido",IF($E154='Parámetros'!$B$2,"Vence hoy",IF($E154&lt;='Parámetros'!$B$2+'Parámetros'!$B$3,"Próximo","En plazo"))))))))</f>
        <v/>
      </c>
      <c r="L154" s="24">
        <f>IF($A154="","",IF($H154="","",MAX(0,'Parámetros'!$B$2-$H154)))</f>
        <v/>
      </c>
      <c r="M154" s="25">
        <f>IF($A154="","",IF($F154="Cancelado","Gris",IF(OR($K154="Sin fecha prometida",$K154="Entregado sin fecha real",$K154="Vencido",$K154="Entregado con retraso"),"Rojo",IF($K154="Entregado a tiempo","Verde",IF($H154="","Rojo",IF(OR($L154&gt;'Parámetros'!$B$4,AND(OR($K154="Vence hoy",$K154="Próximo"),$G154&lt;'Parámetros'!$B$5)),"Ámbar","Verde"))))))</f>
        <v/>
      </c>
      <c r="N154" s="23" t="n"/>
      <c r="O154">
        <f>IFERROR('Parámetros'!D154,"")</f>
        <v/>
      </c>
      <c r="P154">
        <f>IFERROR('Parámetros'!B154,"")</f>
        <v/>
      </c>
    </row>
    <row r="155" ht="31" customHeight="1">
      <c r="A155" s="17" t="n"/>
      <c r="B155" s="18" t="n"/>
      <c r="C155" s="19" t="n"/>
      <c r="D155" s="19" t="n"/>
      <c r="E155" s="19" t="n"/>
      <c r="F155" s="17" t="n"/>
      <c r="G155" s="20" t="n"/>
      <c r="H155" s="19" t="n"/>
      <c r="I155" s="19" t="n"/>
      <c r="J155" s="21">
        <f>IF($A155="","",IF(OR($I155="",$E155=""),"",$I155-$E155))</f>
        <v/>
      </c>
      <c r="K155" s="6">
        <f>IF($A155="","",IF($F155="Cancelado","Cancelado",IF($E155="","Sin fecha prometida",IF($I155&lt;&gt;"",IF($I155&lt;=$E155,"Entregado a tiempo","Entregado con retraso"),IF($F155="Entregado","Entregado sin fecha real",IF($E155&lt;'Parámetros'!$B$2,"Vencido",IF($E155='Parámetros'!$B$2,"Vence hoy",IF($E155&lt;='Parámetros'!$B$2+'Parámetros'!$B$3,"Próximo","En plazo"))))))))</f>
        <v/>
      </c>
      <c r="L155" s="21">
        <f>IF($A155="","",IF($H155="","",MAX(0,'Parámetros'!$B$2-$H155)))</f>
        <v/>
      </c>
      <c r="M155" s="22">
        <f>IF($A155="","",IF($F155="Cancelado","Gris",IF(OR($K155="Sin fecha prometida",$K155="Entregado sin fecha real",$K155="Vencido",$K155="Entregado con retraso"),"Rojo",IF($K155="Entregado a tiempo","Verde",IF($H155="","Rojo",IF(OR($L155&gt;'Parámetros'!$B$4,AND(OR($K155="Vence hoy",$K155="Próximo"),$G155&lt;'Parámetros'!$B$5)),"Ámbar","Verde"))))))</f>
        <v/>
      </c>
      <c r="N155" s="23" t="n"/>
      <c r="O155">
        <f>IFERROR('Parámetros'!D155,"")</f>
        <v/>
      </c>
      <c r="P155">
        <f>IFERROR('Parámetros'!B155,"")</f>
        <v/>
      </c>
    </row>
    <row r="156" ht="31" customHeight="1">
      <c r="A156" s="17" t="n"/>
      <c r="B156" s="18" t="n"/>
      <c r="C156" s="19" t="n"/>
      <c r="D156" s="19" t="n"/>
      <c r="E156" s="19" t="n"/>
      <c r="F156" s="17" t="n"/>
      <c r="G156" s="20" t="n"/>
      <c r="H156" s="19" t="n"/>
      <c r="I156" s="19" t="n"/>
      <c r="J156" s="24">
        <f>IF($A156="","",IF(OR($I156="",$E156=""),"",$I156-$E156))</f>
        <v/>
      </c>
      <c r="K156" s="9">
        <f>IF($A156="","",IF($F156="Cancelado","Cancelado",IF($E156="","Sin fecha prometida",IF($I156&lt;&gt;"",IF($I156&lt;=$E156,"Entregado a tiempo","Entregado con retraso"),IF($F156="Entregado","Entregado sin fecha real",IF($E156&lt;'Parámetros'!$B$2,"Vencido",IF($E156='Parámetros'!$B$2,"Vence hoy",IF($E156&lt;='Parámetros'!$B$2+'Parámetros'!$B$3,"Próximo","En plazo"))))))))</f>
        <v/>
      </c>
      <c r="L156" s="24">
        <f>IF($A156="","",IF($H156="","",MAX(0,'Parámetros'!$B$2-$H156)))</f>
        <v/>
      </c>
      <c r="M156" s="25">
        <f>IF($A156="","",IF($F156="Cancelado","Gris",IF(OR($K156="Sin fecha prometida",$K156="Entregado sin fecha real",$K156="Vencido",$K156="Entregado con retraso"),"Rojo",IF($K156="Entregado a tiempo","Verde",IF($H156="","Rojo",IF(OR($L156&gt;'Parámetros'!$B$4,AND(OR($K156="Vence hoy",$K156="Próximo"),$G156&lt;'Parámetros'!$B$5)),"Ámbar","Verde"))))))</f>
        <v/>
      </c>
      <c r="N156" s="23" t="n"/>
      <c r="O156">
        <f>IFERROR('Parámetros'!D156,"")</f>
        <v/>
      </c>
      <c r="P156">
        <f>IFERROR('Parámetros'!B156,"")</f>
        <v/>
      </c>
    </row>
    <row r="157" ht="31" customHeight="1">
      <c r="A157" s="17" t="n"/>
      <c r="B157" s="18" t="n"/>
      <c r="C157" s="19" t="n"/>
      <c r="D157" s="19" t="n"/>
      <c r="E157" s="19" t="n"/>
      <c r="F157" s="17" t="n"/>
      <c r="G157" s="20" t="n"/>
      <c r="H157" s="19" t="n"/>
      <c r="I157" s="19" t="n"/>
      <c r="J157" s="21">
        <f>IF($A157="","",IF(OR($I157="",$E157=""),"",$I157-$E157))</f>
        <v/>
      </c>
      <c r="K157" s="6">
        <f>IF($A157="","",IF($F157="Cancelado","Cancelado",IF($E157="","Sin fecha prometida",IF($I157&lt;&gt;"",IF($I157&lt;=$E157,"Entregado a tiempo","Entregado con retraso"),IF($F157="Entregado","Entregado sin fecha real",IF($E157&lt;'Parámetros'!$B$2,"Vencido",IF($E157='Parámetros'!$B$2,"Vence hoy",IF($E157&lt;='Parámetros'!$B$2+'Parámetros'!$B$3,"Próximo","En plazo"))))))))</f>
        <v/>
      </c>
      <c r="L157" s="21">
        <f>IF($A157="","",IF($H157="","",MAX(0,'Parámetros'!$B$2-$H157)))</f>
        <v/>
      </c>
      <c r="M157" s="22">
        <f>IF($A157="","",IF($F157="Cancelado","Gris",IF(OR($K157="Sin fecha prometida",$K157="Entregado sin fecha real",$K157="Vencido",$K157="Entregado con retraso"),"Rojo",IF($K157="Entregado a tiempo","Verde",IF($H157="","Rojo",IF(OR($L157&gt;'Parámetros'!$B$4,AND(OR($K157="Vence hoy",$K157="Próximo"),$G157&lt;'Parámetros'!$B$5)),"Ámbar","Verde"))))))</f>
        <v/>
      </c>
      <c r="N157" s="23" t="n"/>
      <c r="O157">
        <f>IFERROR('Parámetros'!D157,"")</f>
        <v/>
      </c>
      <c r="P157">
        <f>IFERROR('Parámetros'!B157,"")</f>
        <v/>
      </c>
    </row>
    <row r="158" ht="31" customHeight="1">
      <c r="A158" s="17" t="n"/>
      <c r="B158" s="18" t="n"/>
      <c r="C158" s="19" t="n"/>
      <c r="D158" s="19" t="n"/>
      <c r="E158" s="19" t="n"/>
      <c r="F158" s="17" t="n"/>
      <c r="G158" s="20" t="n"/>
      <c r="H158" s="19" t="n"/>
      <c r="I158" s="19" t="n"/>
      <c r="J158" s="24">
        <f>IF($A158="","",IF(OR($I158="",$E158=""),"",$I158-$E158))</f>
        <v/>
      </c>
      <c r="K158" s="9">
        <f>IF($A158="","",IF($F158="Cancelado","Cancelado",IF($E158="","Sin fecha prometida",IF($I158&lt;&gt;"",IF($I158&lt;=$E158,"Entregado a tiempo","Entregado con retraso"),IF($F158="Entregado","Entregado sin fecha real",IF($E158&lt;'Parámetros'!$B$2,"Vencido",IF($E158='Parámetros'!$B$2,"Vence hoy",IF($E158&lt;='Parámetros'!$B$2+'Parámetros'!$B$3,"Próximo","En plazo"))))))))</f>
        <v/>
      </c>
      <c r="L158" s="24">
        <f>IF($A158="","",IF($H158="","",MAX(0,'Parámetros'!$B$2-$H158)))</f>
        <v/>
      </c>
      <c r="M158" s="25">
        <f>IF($A158="","",IF($F158="Cancelado","Gris",IF(OR($K158="Sin fecha prometida",$K158="Entregado sin fecha real",$K158="Vencido",$K158="Entregado con retraso"),"Rojo",IF($K158="Entregado a tiempo","Verde",IF($H158="","Rojo",IF(OR($L158&gt;'Parámetros'!$B$4,AND(OR($K158="Vence hoy",$K158="Próximo"),$G158&lt;'Parámetros'!$B$5)),"Ámbar","Verde"))))))</f>
        <v/>
      </c>
      <c r="N158" s="23" t="n"/>
      <c r="O158">
        <f>IFERROR('Parámetros'!D158,"")</f>
        <v/>
      </c>
      <c r="P158">
        <f>IFERROR('Parámetros'!B158,"")</f>
        <v/>
      </c>
    </row>
    <row r="159" ht="31" customHeight="1">
      <c r="A159" s="17" t="n"/>
      <c r="B159" s="18" t="n"/>
      <c r="C159" s="19" t="n"/>
      <c r="D159" s="19" t="n"/>
      <c r="E159" s="19" t="n"/>
      <c r="F159" s="17" t="n"/>
      <c r="G159" s="20" t="n"/>
      <c r="H159" s="19" t="n"/>
      <c r="I159" s="19" t="n"/>
      <c r="J159" s="21">
        <f>IF($A159="","",IF(OR($I159="",$E159=""),"",$I159-$E159))</f>
        <v/>
      </c>
      <c r="K159" s="6">
        <f>IF($A159="","",IF($F159="Cancelado","Cancelado",IF($E159="","Sin fecha prometida",IF($I159&lt;&gt;"",IF($I159&lt;=$E159,"Entregado a tiempo","Entregado con retraso"),IF($F159="Entregado","Entregado sin fecha real",IF($E159&lt;'Parámetros'!$B$2,"Vencido",IF($E159='Parámetros'!$B$2,"Vence hoy",IF($E159&lt;='Parámetros'!$B$2+'Parámetros'!$B$3,"Próximo","En plazo"))))))))</f>
        <v/>
      </c>
      <c r="L159" s="21">
        <f>IF($A159="","",IF($H159="","",MAX(0,'Parámetros'!$B$2-$H159)))</f>
        <v/>
      </c>
      <c r="M159" s="22">
        <f>IF($A159="","",IF($F159="Cancelado","Gris",IF(OR($K159="Sin fecha prometida",$K159="Entregado sin fecha real",$K159="Vencido",$K159="Entregado con retraso"),"Rojo",IF($K159="Entregado a tiempo","Verde",IF($H159="","Rojo",IF(OR($L159&gt;'Parámetros'!$B$4,AND(OR($K159="Vence hoy",$K159="Próximo"),$G159&lt;'Parámetros'!$B$5)),"Ámbar","Verde"))))))</f>
        <v/>
      </c>
      <c r="N159" s="23" t="n"/>
      <c r="O159">
        <f>IFERROR('Parámetros'!D159,"")</f>
        <v/>
      </c>
      <c r="P159">
        <f>IFERROR('Parámetros'!B159,"")</f>
        <v/>
      </c>
    </row>
    <row r="160" ht="31" customHeight="1">
      <c r="A160" s="17" t="n"/>
      <c r="B160" s="18" t="n"/>
      <c r="C160" s="19" t="n"/>
      <c r="D160" s="19" t="n"/>
      <c r="E160" s="19" t="n"/>
      <c r="F160" s="17" t="n"/>
      <c r="G160" s="20" t="n"/>
      <c r="H160" s="19" t="n"/>
      <c r="I160" s="19" t="n"/>
      <c r="J160" s="24">
        <f>IF($A160="","",IF(OR($I160="",$E160=""),"",$I160-$E160))</f>
        <v/>
      </c>
      <c r="K160" s="9">
        <f>IF($A160="","",IF($F160="Cancelado","Cancelado",IF($E160="","Sin fecha prometida",IF($I160&lt;&gt;"",IF($I160&lt;=$E160,"Entregado a tiempo","Entregado con retraso"),IF($F160="Entregado","Entregado sin fecha real",IF($E160&lt;'Parámetros'!$B$2,"Vencido",IF($E160='Parámetros'!$B$2,"Vence hoy",IF($E160&lt;='Parámetros'!$B$2+'Parámetros'!$B$3,"Próximo","En plazo"))))))))</f>
        <v/>
      </c>
      <c r="L160" s="24">
        <f>IF($A160="","",IF($H160="","",MAX(0,'Parámetros'!$B$2-$H160)))</f>
        <v/>
      </c>
      <c r="M160" s="25">
        <f>IF($A160="","",IF($F160="Cancelado","Gris",IF(OR($K160="Sin fecha prometida",$K160="Entregado sin fecha real",$K160="Vencido",$K160="Entregado con retraso"),"Rojo",IF($K160="Entregado a tiempo","Verde",IF($H160="","Rojo",IF(OR($L160&gt;'Parámetros'!$B$4,AND(OR($K160="Vence hoy",$K160="Próximo"),$G160&lt;'Parámetros'!$B$5)),"Ámbar","Verde"))))))</f>
        <v/>
      </c>
      <c r="N160" s="23" t="n"/>
      <c r="O160">
        <f>IFERROR('Parámetros'!D160,"")</f>
        <v/>
      </c>
      <c r="P160">
        <f>IFERROR('Parámetros'!B160,"")</f>
        <v/>
      </c>
    </row>
    <row r="161" ht="31" customHeight="1">
      <c r="A161" s="17" t="n"/>
      <c r="B161" s="18" t="n"/>
      <c r="C161" s="19" t="n"/>
      <c r="D161" s="19" t="n"/>
      <c r="E161" s="19" t="n"/>
      <c r="F161" s="17" t="n"/>
      <c r="G161" s="20" t="n"/>
      <c r="H161" s="19" t="n"/>
      <c r="I161" s="19" t="n"/>
      <c r="J161" s="21">
        <f>IF($A161="","",IF(OR($I161="",$E161=""),"",$I161-$E161))</f>
        <v/>
      </c>
      <c r="K161" s="6">
        <f>IF($A161="","",IF($F161="Cancelado","Cancelado",IF($E161="","Sin fecha prometida",IF($I161&lt;&gt;"",IF($I161&lt;=$E161,"Entregado a tiempo","Entregado con retraso"),IF($F161="Entregado","Entregado sin fecha real",IF($E161&lt;'Parámetros'!$B$2,"Vencido",IF($E161='Parámetros'!$B$2,"Vence hoy",IF($E161&lt;='Parámetros'!$B$2+'Parámetros'!$B$3,"Próximo","En plazo"))))))))</f>
        <v/>
      </c>
      <c r="L161" s="21">
        <f>IF($A161="","",IF($H161="","",MAX(0,'Parámetros'!$B$2-$H161)))</f>
        <v/>
      </c>
      <c r="M161" s="22">
        <f>IF($A161="","",IF($F161="Cancelado","Gris",IF(OR($K161="Sin fecha prometida",$K161="Entregado sin fecha real",$K161="Vencido",$K161="Entregado con retraso"),"Rojo",IF($K161="Entregado a tiempo","Verde",IF($H161="","Rojo",IF(OR($L161&gt;'Parámetros'!$B$4,AND(OR($K161="Vence hoy",$K161="Próximo"),$G161&lt;'Parámetros'!$B$5)),"Ámbar","Verde"))))))</f>
        <v/>
      </c>
      <c r="N161" s="23" t="n"/>
      <c r="O161">
        <f>IFERROR('Parámetros'!D161,"")</f>
        <v/>
      </c>
      <c r="P161">
        <f>IFERROR('Parámetros'!B161,"")</f>
        <v/>
      </c>
    </row>
    <row r="162" ht="31" customHeight="1">
      <c r="A162" s="17" t="n"/>
      <c r="B162" s="18" t="n"/>
      <c r="C162" s="19" t="n"/>
      <c r="D162" s="19" t="n"/>
      <c r="E162" s="19" t="n"/>
      <c r="F162" s="17" t="n"/>
      <c r="G162" s="20" t="n"/>
      <c r="H162" s="19" t="n"/>
      <c r="I162" s="19" t="n"/>
      <c r="J162" s="24">
        <f>IF($A162="","",IF(OR($I162="",$E162=""),"",$I162-$E162))</f>
        <v/>
      </c>
      <c r="K162" s="9">
        <f>IF($A162="","",IF($F162="Cancelado","Cancelado",IF($E162="","Sin fecha prometida",IF($I162&lt;&gt;"",IF($I162&lt;=$E162,"Entregado a tiempo","Entregado con retraso"),IF($F162="Entregado","Entregado sin fecha real",IF($E162&lt;'Parámetros'!$B$2,"Vencido",IF($E162='Parámetros'!$B$2,"Vence hoy",IF($E162&lt;='Parámetros'!$B$2+'Parámetros'!$B$3,"Próximo","En plazo"))))))))</f>
        <v/>
      </c>
      <c r="L162" s="24">
        <f>IF($A162="","",IF($H162="","",MAX(0,'Parámetros'!$B$2-$H162)))</f>
        <v/>
      </c>
      <c r="M162" s="25">
        <f>IF($A162="","",IF($F162="Cancelado","Gris",IF(OR($K162="Sin fecha prometida",$K162="Entregado sin fecha real",$K162="Vencido",$K162="Entregado con retraso"),"Rojo",IF($K162="Entregado a tiempo","Verde",IF($H162="","Rojo",IF(OR($L162&gt;'Parámetros'!$B$4,AND(OR($K162="Vence hoy",$K162="Próximo"),$G162&lt;'Parámetros'!$B$5)),"Ámbar","Verde"))))))</f>
        <v/>
      </c>
      <c r="N162" s="23" t="n"/>
      <c r="O162">
        <f>IFERROR('Parámetros'!D162,"")</f>
        <v/>
      </c>
      <c r="P162">
        <f>IFERROR('Parámetros'!B162,"")</f>
        <v/>
      </c>
    </row>
    <row r="163" ht="31" customHeight="1">
      <c r="A163" s="17" t="n"/>
      <c r="B163" s="18" t="n"/>
      <c r="C163" s="19" t="n"/>
      <c r="D163" s="19" t="n"/>
      <c r="E163" s="19" t="n"/>
      <c r="F163" s="17" t="n"/>
      <c r="G163" s="20" t="n"/>
      <c r="H163" s="19" t="n"/>
      <c r="I163" s="19" t="n"/>
      <c r="J163" s="21">
        <f>IF($A163="","",IF(OR($I163="",$E163=""),"",$I163-$E163))</f>
        <v/>
      </c>
      <c r="K163" s="6">
        <f>IF($A163="","",IF($F163="Cancelado","Cancelado",IF($E163="","Sin fecha prometida",IF($I163&lt;&gt;"",IF($I163&lt;=$E163,"Entregado a tiempo","Entregado con retraso"),IF($F163="Entregado","Entregado sin fecha real",IF($E163&lt;'Parámetros'!$B$2,"Vencido",IF($E163='Parámetros'!$B$2,"Vence hoy",IF($E163&lt;='Parámetros'!$B$2+'Parámetros'!$B$3,"Próximo","En plazo"))))))))</f>
        <v/>
      </c>
      <c r="L163" s="21">
        <f>IF($A163="","",IF($H163="","",MAX(0,'Parámetros'!$B$2-$H163)))</f>
        <v/>
      </c>
      <c r="M163" s="22">
        <f>IF($A163="","",IF($F163="Cancelado","Gris",IF(OR($K163="Sin fecha prometida",$K163="Entregado sin fecha real",$K163="Vencido",$K163="Entregado con retraso"),"Rojo",IF($K163="Entregado a tiempo","Verde",IF($H163="","Rojo",IF(OR($L163&gt;'Parámetros'!$B$4,AND(OR($K163="Vence hoy",$K163="Próximo"),$G163&lt;'Parámetros'!$B$5)),"Ámbar","Verde"))))))</f>
        <v/>
      </c>
      <c r="N163" s="23" t="n"/>
      <c r="O163">
        <f>IFERROR('Parámetros'!D163,"")</f>
        <v/>
      </c>
      <c r="P163">
        <f>IFERROR('Parámetros'!B163,"")</f>
        <v/>
      </c>
    </row>
    <row r="164" ht="31" customHeight="1">
      <c r="A164" s="17" t="n"/>
      <c r="B164" s="18" t="n"/>
      <c r="C164" s="19" t="n"/>
      <c r="D164" s="19" t="n"/>
      <c r="E164" s="19" t="n"/>
      <c r="F164" s="17" t="n"/>
      <c r="G164" s="20" t="n"/>
      <c r="H164" s="19" t="n"/>
      <c r="I164" s="19" t="n"/>
      <c r="J164" s="24">
        <f>IF($A164="","",IF(OR($I164="",$E164=""),"",$I164-$E164))</f>
        <v/>
      </c>
      <c r="K164" s="9">
        <f>IF($A164="","",IF($F164="Cancelado","Cancelado",IF($E164="","Sin fecha prometida",IF($I164&lt;&gt;"",IF($I164&lt;=$E164,"Entregado a tiempo","Entregado con retraso"),IF($F164="Entregado","Entregado sin fecha real",IF($E164&lt;'Parámetros'!$B$2,"Vencido",IF($E164='Parámetros'!$B$2,"Vence hoy",IF($E164&lt;='Parámetros'!$B$2+'Parámetros'!$B$3,"Próximo","En plazo"))))))))</f>
        <v/>
      </c>
      <c r="L164" s="24">
        <f>IF($A164="","",IF($H164="","",MAX(0,'Parámetros'!$B$2-$H164)))</f>
        <v/>
      </c>
      <c r="M164" s="25">
        <f>IF($A164="","",IF($F164="Cancelado","Gris",IF(OR($K164="Sin fecha prometida",$K164="Entregado sin fecha real",$K164="Vencido",$K164="Entregado con retraso"),"Rojo",IF($K164="Entregado a tiempo","Verde",IF($H164="","Rojo",IF(OR($L164&gt;'Parámetros'!$B$4,AND(OR($K164="Vence hoy",$K164="Próximo"),$G164&lt;'Parámetros'!$B$5)),"Ámbar","Verde"))))))</f>
        <v/>
      </c>
      <c r="N164" s="23" t="n"/>
      <c r="O164">
        <f>IFERROR('Parámetros'!D164,"")</f>
        <v/>
      </c>
      <c r="P164">
        <f>IFERROR('Parámetros'!B164,"")</f>
        <v/>
      </c>
    </row>
    <row r="165" ht="31" customHeight="1">
      <c r="A165" s="17" t="n"/>
      <c r="B165" s="18" t="n"/>
      <c r="C165" s="19" t="n"/>
      <c r="D165" s="19" t="n"/>
      <c r="E165" s="19" t="n"/>
      <c r="F165" s="17" t="n"/>
      <c r="G165" s="20" t="n"/>
      <c r="H165" s="19" t="n"/>
      <c r="I165" s="19" t="n"/>
      <c r="J165" s="21">
        <f>IF($A165="","",IF(OR($I165="",$E165=""),"",$I165-$E165))</f>
        <v/>
      </c>
      <c r="K165" s="6">
        <f>IF($A165="","",IF($F165="Cancelado","Cancelado",IF($E165="","Sin fecha prometida",IF($I165&lt;&gt;"",IF($I165&lt;=$E165,"Entregado a tiempo","Entregado con retraso"),IF($F165="Entregado","Entregado sin fecha real",IF($E165&lt;'Parámetros'!$B$2,"Vencido",IF($E165='Parámetros'!$B$2,"Vence hoy",IF($E165&lt;='Parámetros'!$B$2+'Parámetros'!$B$3,"Próximo","En plazo"))))))))</f>
        <v/>
      </c>
      <c r="L165" s="21">
        <f>IF($A165="","",IF($H165="","",MAX(0,'Parámetros'!$B$2-$H165)))</f>
        <v/>
      </c>
      <c r="M165" s="22">
        <f>IF($A165="","",IF($F165="Cancelado","Gris",IF(OR($K165="Sin fecha prometida",$K165="Entregado sin fecha real",$K165="Vencido",$K165="Entregado con retraso"),"Rojo",IF($K165="Entregado a tiempo","Verde",IF($H165="","Rojo",IF(OR($L165&gt;'Parámetros'!$B$4,AND(OR($K165="Vence hoy",$K165="Próximo"),$G165&lt;'Parámetros'!$B$5)),"Ámbar","Verde"))))))</f>
        <v/>
      </c>
      <c r="N165" s="23" t="n"/>
      <c r="O165">
        <f>IFERROR('Parámetros'!D165,"")</f>
        <v/>
      </c>
      <c r="P165">
        <f>IFERROR('Parámetros'!B165,"")</f>
        <v/>
      </c>
    </row>
    <row r="166" ht="31" customHeight="1">
      <c r="A166" s="17" t="n"/>
      <c r="B166" s="18" t="n"/>
      <c r="C166" s="19" t="n"/>
      <c r="D166" s="19" t="n"/>
      <c r="E166" s="19" t="n"/>
      <c r="F166" s="17" t="n"/>
      <c r="G166" s="20" t="n"/>
      <c r="H166" s="19" t="n"/>
      <c r="I166" s="19" t="n"/>
      <c r="J166" s="24">
        <f>IF($A166="","",IF(OR($I166="",$E166=""),"",$I166-$E166))</f>
        <v/>
      </c>
      <c r="K166" s="9">
        <f>IF($A166="","",IF($F166="Cancelado","Cancelado",IF($E166="","Sin fecha prometida",IF($I166&lt;&gt;"",IF($I166&lt;=$E166,"Entregado a tiempo","Entregado con retraso"),IF($F166="Entregado","Entregado sin fecha real",IF($E166&lt;'Parámetros'!$B$2,"Vencido",IF($E166='Parámetros'!$B$2,"Vence hoy",IF($E166&lt;='Parámetros'!$B$2+'Parámetros'!$B$3,"Próximo","En plazo"))))))))</f>
        <v/>
      </c>
      <c r="L166" s="24">
        <f>IF($A166="","",IF($H166="","",MAX(0,'Parámetros'!$B$2-$H166)))</f>
        <v/>
      </c>
      <c r="M166" s="25">
        <f>IF($A166="","",IF($F166="Cancelado","Gris",IF(OR($K166="Sin fecha prometida",$K166="Entregado sin fecha real",$K166="Vencido",$K166="Entregado con retraso"),"Rojo",IF($K166="Entregado a tiempo","Verde",IF($H166="","Rojo",IF(OR($L166&gt;'Parámetros'!$B$4,AND(OR($K166="Vence hoy",$K166="Próximo"),$G166&lt;'Parámetros'!$B$5)),"Ámbar","Verde"))))))</f>
        <v/>
      </c>
      <c r="N166" s="23" t="n"/>
      <c r="O166">
        <f>IFERROR('Parámetros'!D166,"")</f>
        <v/>
      </c>
      <c r="P166">
        <f>IFERROR('Parámetros'!B166,"")</f>
        <v/>
      </c>
    </row>
    <row r="167" ht="31" customHeight="1">
      <c r="A167" s="17" t="n"/>
      <c r="B167" s="18" t="n"/>
      <c r="C167" s="19" t="n"/>
      <c r="D167" s="19" t="n"/>
      <c r="E167" s="19" t="n"/>
      <c r="F167" s="17" t="n"/>
      <c r="G167" s="20" t="n"/>
      <c r="H167" s="19" t="n"/>
      <c r="I167" s="19" t="n"/>
      <c r="J167" s="21">
        <f>IF($A167="","",IF(OR($I167="",$E167=""),"",$I167-$E167))</f>
        <v/>
      </c>
      <c r="K167" s="6">
        <f>IF($A167="","",IF($F167="Cancelado","Cancelado",IF($E167="","Sin fecha prometida",IF($I167&lt;&gt;"",IF($I167&lt;=$E167,"Entregado a tiempo","Entregado con retraso"),IF($F167="Entregado","Entregado sin fecha real",IF($E167&lt;'Parámetros'!$B$2,"Vencido",IF($E167='Parámetros'!$B$2,"Vence hoy",IF($E167&lt;='Parámetros'!$B$2+'Parámetros'!$B$3,"Próximo","En plazo"))))))))</f>
        <v/>
      </c>
      <c r="L167" s="21">
        <f>IF($A167="","",IF($H167="","",MAX(0,'Parámetros'!$B$2-$H167)))</f>
        <v/>
      </c>
      <c r="M167" s="22">
        <f>IF($A167="","",IF($F167="Cancelado","Gris",IF(OR($K167="Sin fecha prometida",$K167="Entregado sin fecha real",$K167="Vencido",$K167="Entregado con retraso"),"Rojo",IF($K167="Entregado a tiempo","Verde",IF($H167="","Rojo",IF(OR($L167&gt;'Parámetros'!$B$4,AND(OR($K167="Vence hoy",$K167="Próximo"),$G167&lt;'Parámetros'!$B$5)),"Ámbar","Verde"))))))</f>
        <v/>
      </c>
      <c r="N167" s="23" t="n"/>
      <c r="O167">
        <f>IFERROR('Parámetros'!D167,"")</f>
        <v/>
      </c>
      <c r="P167">
        <f>IFERROR('Parámetros'!B167,"")</f>
        <v/>
      </c>
    </row>
    <row r="168" ht="31" customHeight="1">
      <c r="A168" s="17" t="n"/>
      <c r="B168" s="18" t="n"/>
      <c r="C168" s="19" t="n"/>
      <c r="D168" s="19" t="n"/>
      <c r="E168" s="19" t="n"/>
      <c r="F168" s="17" t="n"/>
      <c r="G168" s="20" t="n"/>
      <c r="H168" s="19" t="n"/>
      <c r="I168" s="19" t="n"/>
      <c r="J168" s="24">
        <f>IF($A168="","",IF(OR($I168="",$E168=""),"",$I168-$E168))</f>
        <v/>
      </c>
      <c r="K168" s="9">
        <f>IF($A168="","",IF($F168="Cancelado","Cancelado",IF($E168="","Sin fecha prometida",IF($I168&lt;&gt;"",IF($I168&lt;=$E168,"Entregado a tiempo","Entregado con retraso"),IF($F168="Entregado","Entregado sin fecha real",IF($E168&lt;'Parámetros'!$B$2,"Vencido",IF($E168='Parámetros'!$B$2,"Vence hoy",IF($E168&lt;='Parámetros'!$B$2+'Parámetros'!$B$3,"Próximo","En plazo"))))))))</f>
        <v/>
      </c>
      <c r="L168" s="24">
        <f>IF($A168="","",IF($H168="","",MAX(0,'Parámetros'!$B$2-$H168)))</f>
        <v/>
      </c>
      <c r="M168" s="25">
        <f>IF($A168="","",IF($F168="Cancelado","Gris",IF(OR($K168="Sin fecha prometida",$K168="Entregado sin fecha real",$K168="Vencido",$K168="Entregado con retraso"),"Rojo",IF($K168="Entregado a tiempo","Verde",IF($H168="","Rojo",IF(OR($L168&gt;'Parámetros'!$B$4,AND(OR($K168="Vence hoy",$K168="Próximo"),$G168&lt;'Parámetros'!$B$5)),"Ámbar","Verde"))))))</f>
        <v/>
      </c>
      <c r="N168" s="23" t="n"/>
      <c r="O168">
        <f>IFERROR('Parámetros'!D168,"")</f>
        <v/>
      </c>
      <c r="P168">
        <f>IFERROR('Parámetros'!B168,"")</f>
        <v/>
      </c>
    </row>
    <row r="169" ht="31" customHeight="1">
      <c r="A169" s="17" t="n"/>
      <c r="B169" s="18" t="n"/>
      <c r="C169" s="19" t="n"/>
      <c r="D169" s="19" t="n"/>
      <c r="E169" s="19" t="n"/>
      <c r="F169" s="17" t="n"/>
      <c r="G169" s="20" t="n"/>
      <c r="H169" s="19" t="n"/>
      <c r="I169" s="19" t="n"/>
      <c r="J169" s="21">
        <f>IF($A169="","",IF(OR($I169="",$E169=""),"",$I169-$E169))</f>
        <v/>
      </c>
      <c r="K169" s="6">
        <f>IF($A169="","",IF($F169="Cancelado","Cancelado",IF($E169="","Sin fecha prometida",IF($I169&lt;&gt;"",IF($I169&lt;=$E169,"Entregado a tiempo","Entregado con retraso"),IF($F169="Entregado","Entregado sin fecha real",IF($E169&lt;'Parámetros'!$B$2,"Vencido",IF($E169='Parámetros'!$B$2,"Vence hoy",IF($E169&lt;='Parámetros'!$B$2+'Parámetros'!$B$3,"Próximo","En plazo"))))))))</f>
        <v/>
      </c>
      <c r="L169" s="21">
        <f>IF($A169="","",IF($H169="","",MAX(0,'Parámetros'!$B$2-$H169)))</f>
        <v/>
      </c>
      <c r="M169" s="22">
        <f>IF($A169="","",IF($F169="Cancelado","Gris",IF(OR($K169="Sin fecha prometida",$K169="Entregado sin fecha real",$K169="Vencido",$K169="Entregado con retraso"),"Rojo",IF($K169="Entregado a tiempo","Verde",IF($H169="","Rojo",IF(OR($L169&gt;'Parámetros'!$B$4,AND(OR($K169="Vence hoy",$K169="Próximo"),$G169&lt;'Parámetros'!$B$5)),"Ámbar","Verde"))))))</f>
        <v/>
      </c>
      <c r="N169" s="23" t="n"/>
      <c r="O169">
        <f>IFERROR('Parámetros'!D169,"")</f>
        <v/>
      </c>
      <c r="P169">
        <f>IFERROR('Parámetros'!B169,"")</f>
        <v/>
      </c>
    </row>
    <row r="170" ht="31" customHeight="1">
      <c r="A170" s="17" t="n"/>
      <c r="B170" s="18" t="n"/>
      <c r="C170" s="19" t="n"/>
      <c r="D170" s="19" t="n"/>
      <c r="E170" s="19" t="n"/>
      <c r="F170" s="17" t="n"/>
      <c r="G170" s="20" t="n"/>
      <c r="H170" s="19" t="n"/>
      <c r="I170" s="19" t="n"/>
      <c r="J170" s="24">
        <f>IF($A170="","",IF(OR($I170="",$E170=""),"",$I170-$E170))</f>
        <v/>
      </c>
      <c r="K170" s="9">
        <f>IF($A170="","",IF($F170="Cancelado","Cancelado",IF($E170="","Sin fecha prometida",IF($I170&lt;&gt;"",IF($I170&lt;=$E170,"Entregado a tiempo","Entregado con retraso"),IF($F170="Entregado","Entregado sin fecha real",IF($E170&lt;'Parámetros'!$B$2,"Vencido",IF($E170='Parámetros'!$B$2,"Vence hoy",IF($E170&lt;='Parámetros'!$B$2+'Parámetros'!$B$3,"Próximo","En plazo"))))))))</f>
        <v/>
      </c>
      <c r="L170" s="24">
        <f>IF($A170="","",IF($H170="","",MAX(0,'Parámetros'!$B$2-$H170)))</f>
        <v/>
      </c>
      <c r="M170" s="25">
        <f>IF($A170="","",IF($F170="Cancelado","Gris",IF(OR($K170="Sin fecha prometida",$K170="Entregado sin fecha real",$K170="Vencido",$K170="Entregado con retraso"),"Rojo",IF($K170="Entregado a tiempo","Verde",IF($H170="","Rojo",IF(OR($L170&gt;'Parámetros'!$B$4,AND(OR($K170="Vence hoy",$K170="Próximo"),$G170&lt;'Parámetros'!$B$5)),"Ámbar","Verde"))))))</f>
        <v/>
      </c>
      <c r="N170" s="23" t="n"/>
      <c r="O170">
        <f>IFERROR('Parámetros'!D170,"")</f>
        <v/>
      </c>
      <c r="P170">
        <f>IFERROR('Parámetros'!B170,"")</f>
        <v/>
      </c>
    </row>
    <row r="171" ht="31" customHeight="1">
      <c r="A171" s="17" t="n"/>
      <c r="B171" s="18" t="n"/>
      <c r="C171" s="19" t="n"/>
      <c r="D171" s="19" t="n"/>
      <c r="E171" s="19" t="n"/>
      <c r="F171" s="17" t="n"/>
      <c r="G171" s="20" t="n"/>
      <c r="H171" s="19" t="n"/>
      <c r="I171" s="19" t="n"/>
      <c r="J171" s="21">
        <f>IF($A171="","",IF(OR($I171="",$E171=""),"",$I171-$E171))</f>
        <v/>
      </c>
      <c r="K171" s="6">
        <f>IF($A171="","",IF($F171="Cancelado","Cancelado",IF($E171="","Sin fecha prometida",IF($I171&lt;&gt;"",IF($I171&lt;=$E171,"Entregado a tiempo","Entregado con retraso"),IF($F171="Entregado","Entregado sin fecha real",IF($E171&lt;'Parámetros'!$B$2,"Vencido",IF($E171='Parámetros'!$B$2,"Vence hoy",IF($E171&lt;='Parámetros'!$B$2+'Parámetros'!$B$3,"Próximo","En plazo"))))))))</f>
        <v/>
      </c>
      <c r="L171" s="21">
        <f>IF($A171="","",IF($H171="","",MAX(0,'Parámetros'!$B$2-$H171)))</f>
        <v/>
      </c>
      <c r="M171" s="22">
        <f>IF($A171="","",IF($F171="Cancelado","Gris",IF(OR($K171="Sin fecha prometida",$K171="Entregado sin fecha real",$K171="Vencido",$K171="Entregado con retraso"),"Rojo",IF($K171="Entregado a tiempo","Verde",IF($H171="","Rojo",IF(OR($L171&gt;'Parámetros'!$B$4,AND(OR($K171="Vence hoy",$K171="Próximo"),$G171&lt;'Parámetros'!$B$5)),"Ámbar","Verde"))))))</f>
        <v/>
      </c>
      <c r="N171" s="23" t="n"/>
      <c r="O171">
        <f>IFERROR('Parámetros'!D171,"")</f>
        <v/>
      </c>
      <c r="P171">
        <f>IFERROR('Parámetros'!B171,"")</f>
        <v/>
      </c>
    </row>
    <row r="172" ht="31" customHeight="1">
      <c r="A172" s="17" t="n"/>
      <c r="B172" s="18" t="n"/>
      <c r="C172" s="19" t="n"/>
      <c r="D172" s="19" t="n"/>
      <c r="E172" s="19" t="n"/>
      <c r="F172" s="17" t="n"/>
      <c r="G172" s="20" t="n"/>
      <c r="H172" s="19" t="n"/>
      <c r="I172" s="19" t="n"/>
      <c r="J172" s="24">
        <f>IF($A172="","",IF(OR($I172="",$E172=""),"",$I172-$E172))</f>
        <v/>
      </c>
      <c r="K172" s="9">
        <f>IF($A172="","",IF($F172="Cancelado","Cancelado",IF($E172="","Sin fecha prometida",IF($I172&lt;&gt;"",IF($I172&lt;=$E172,"Entregado a tiempo","Entregado con retraso"),IF($F172="Entregado","Entregado sin fecha real",IF($E172&lt;'Parámetros'!$B$2,"Vencido",IF($E172='Parámetros'!$B$2,"Vence hoy",IF($E172&lt;='Parámetros'!$B$2+'Parámetros'!$B$3,"Próximo","En plazo"))))))))</f>
        <v/>
      </c>
      <c r="L172" s="24">
        <f>IF($A172="","",IF($H172="","",MAX(0,'Parámetros'!$B$2-$H172)))</f>
        <v/>
      </c>
      <c r="M172" s="25">
        <f>IF($A172="","",IF($F172="Cancelado","Gris",IF(OR($K172="Sin fecha prometida",$K172="Entregado sin fecha real",$K172="Vencido",$K172="Entregado con retraso"),"Rojo",IF($K172="Entregado a tiempo","Verde",IF($H172="","Rojo",IF(OR($L172&gt;'Parámetros'!$B$4,AND(OR($K172="Vence hoy",$K172="Próximo"),$G172&lt;'Parámetros'!$B$5)),"Ámbar","Verde"))))))</f>
        <v/>
      </c>
      <c r="N172" s="23" t="n"/>
      <c r="O172">
        <f>IFERROR('Parámetros'!D172,"")</f>
        <v/>
      </c>
      <c r="P172">
        <f>IFERROR('Parámetros'!B172,"")</f>
        <v/>
      </c>
    </row>
    <row r="173" ht="31" customHeight="1">
      <c r="A173" s="17" t="n"/>
      <c r="B173" s="18" t="n"/>
      <c r="C173" s="19" t="n"/>
      <c r="D173" s="19" t="n"/>
      <c r="E173" s="19" t="n"/>
      <c r="F173" s="17" t="n"/>
      <c r="G173" s="20" t="n"/>
      <c r="H173" s="19" t="n"/>
      <c r="I173" s="19" t="n"/>
      <c r="J173" s="21">
        <f>IF($A173="","",IF(OR($I173="",$E173=""),"",$I173-$E173))</f>
        <v/>
      </c>
      <c r="K173" s="6">
        <f>IF($A173="","",IF($F173="Cancelado","Cancelado",IF($E173="","Sin fecha prometida",IF($I173&lt;&gt;"",IF($I173&lt;=$E173,"Entregado a tiempo","Entregado con retraso"),IF($F173="Entregado","Entregado sin fecha real",IF($E173&lt;'Parámetros'!$B$2,"Vencido",IF($E173='Parámetros'!$B$2,"Vence hoy",IF($E173&lt;='Parámetros'!$B$2+'Parámetros'!$B$3,"Próximo","En plazo"))))))))</f>
        <v/>
      </c>
      <c r="L173" s="21">
        <f>IF($A173="","",IF($H173="","",MAX(0,'Parámetros'!$B$2-$H173)))</f>
        <v/>
      </c>
      <c r="M173" s="22">
        <f>IF($A173="","",IF($F173="Cancelado","Gris",IF(OR($K173="Sin fecha prometida",$K173="Entregado sin fecha real",$K173="Vencido",$K173="Entregado con retraso"),"Rojo",IF($K173="Entregado a tiempo","Verde",IF($H173="","Rojo",IF(OR($L173&gt;'Parámetros'!$B$4,AND(OR($K173="Vence hoy",$K173="Próximo"),$G173&lt;'Parámetros'!$B$5)),"Ámbar","Verde"))))))</f>
        <v/>
      </c>
      <c r="N173" s="23" t="n"/>
      <c r="O173">
        <f>IFERROR('Parámetros'!D173,"")</f>
        <v/>
      </c>
      <c r="P173">
        <f>IFERROR('Parámetros'!B173,"")</f>
        <v/>
      </c>
    </row>
    <row r="174" ht="31" customHeight="1">
      <c r="A174" s="17" t="n"/>
      <c r="B174" s="18" t="n"/>
      <c r="C174" s="19" t="n"/>
      <c r="D174" s="19" t="n"/>
      <c r="E174" s="19" t="n"/>
      <c r="F174" s="17" t="n"/>
      <c r="G174" s="20" t="n"/>
      <c r="H174" s="19" t="n"/>
      <c r="I174" s="19" t="n"/>
      <c r="J174" s="24">
        <f>IF($A174="","",IF(OR($I174="",$E174=""),"",$I174-$E174))</f>
        <v/>
      </c>
      <c r="K174" s="9">
        <f>IF($A174="","",IF($F174="Cancelado","Cancelado",IF($E174="","Sin fecha prometida",IF($I174&lt;&gt;"",IF($I174&lt;=$E174,"Entregado a tiempo","Entregado con retraso"),IF($F174="Entregado","Entregado sin fecha real",IF($E174&lt;'Parámetros'!$B$2,"Vencido",IF($E174='Parámetros'!$B$2,"Vence hoy",IF($E174&lt;='Parámetros'!$B$2+'Parámetros'!$B$3,"Próximo","En plazo"))))))))</f>
        <v/>
      </c>
      <c r="L174" s="24">
        <f>IF($A174="","",IF($H174="","",MAX(0,'Parámetros'!$B$2-$H174)))</f>
        <v/>
      </c>
      <c r="M174" s="25">
        <f>IF($A174="","",IF($F174="Cancelado","Gris",IF(OR($K174="Sin fecha prometida",$K174="Entregado sin fecha real",$K174="Vencido",$K174="Entregado con retraso"),"Rojo",IF($K174="Entregado a tiempo","Verde",IF($H174="","Rojo",IF(OR($L174&gt;'Parámetros'!$B$4,AND(OR($K174="Vence hoy",$K174="Próximo"),$G174&lt;'Parámetros'!$B$5)),"Ámbar","Verde"))))))</f>
        <v/>
      </c>
      <c r="N174" s="23" t="n"/>
      <c r="O174">
        <f>IFERROR('Parámetros'!D174,"")</f>
        <v/>
      </c>
      <c r="P174">
        <f>IFERROR('Parámetros'!B174,"")</f>
        <v/>
      </c>
    </row>
    <row r="175" ht="31" customHeight="1">
      <c r="A175" s="17" t="n"/>
      <c r="B175" s="18" t="n"/>
      <c r="C175" s="19" t="n"/>
      <c r="D175" s="19" t="n"/>
      <c r="E175" s="19" t="n"/>
      <c r="F175" s="17" t="n"/>
      <c r="G175" s="20" t="n"/>
      <c r="H175" s="19" t="n"/>
      <c r="I175" s="19" t="n"/>
      <c r="J175" s="21">
        <f>IF($A175="","",IF(OR($I175="",$E175=""),"",$I175-$E175))</f>
        <v/>
      </c>
      <c r="K175" s="6">
        <f>IF($A175="","",IF($F175="Cancelado","Cancelado",IF($E175="","Sin fecha prometida",IF($I175&lt;&gt;"",IF($I175&lt;=$E175,"Entregado a tiempo","Entregado con retraso"),IF($F175="Entregado","Entregado sin fecha real",IF($E175&lt;'Parámetros'!$B$2,"Vencido",IF($E175='Parámetros'!$B$2,"Vence hoy",IF($E175&lt;='Parámetros'!$B$2+'Parámetros'!$B$3,"Próximo","En plazo"))))))))</f>
        <v/>
      </c>
      <c r="L175" s="21">
        <f>IF($A175="","",IF($H175="","",MAX(0,'Parámetros'!$B$2-$H175)))</f>
        <v/>
      </c>
      <c r="M175" s="22">
        <f>IF($A175="","",IF($F175="Cancelado","Gris",IF(OR($K175="Sin fecha prometida",$K175="Entregado sin fecha real",$K175="Vencido",$K175="Entregado con retraso"),"Rojo",IF($K175="Entregado a tiempo","Verde",IF($H175="","Rojo",IF(OR($L175&gt;'Parámetros'!$B$4,AND(OR($K175="Vence hoy",$K175="Próximo"),$G175&lt;'Parámetros'!$B$5)),"Ámbar","Verde"))))))</f>
        <v/>
      </c>
      <c r="N175" s="23" t="n"/>
      <c r="O175">
        <f>IFERROR('Parámetros'!D175,"")</f>
        <v/>
      </c>
      <c r="P175">
        <f>IFERROR('Parámetros'!B175,"")</f>
        <v/>
      </c>
    </row>
    <row r="176" ht="31" customHeight="1">
      <c r="A176" s="17" t="n"/>
      <c r="B176" s="18" t="n"/>
      <c r="C176" s="19" t="n"/>
      <c r="D176" s="19" t="n"/>
      <c r="E176" s="19" t="n"/>
      <c r="F176" s="17" t="n"/>
      <c r="G176" s="20" t="n"/>
      <c r="H176" s="19" t="n"/>
      <c r="I176" s="19" t="n"/>
      <c r="J176" s="24">
        <f>IF($A176="","",IF(OR($I176="",$E176=""),"",$I176-$E176))</f>
        <v/>
      </c>
      <c r="K176" s="9">
        <f>IF($A176="","",IF($F176="Cancelado","Cancelado",IF($E176="","Sin fecha prometida",IF($I176&lt;&gt;"",IF($I176&lt;=$E176,"Entregado a tiempo","Entregado con retraso"),IF($F176="Entregado","Entregado sin fecha real",IF($E176&lt;'Parámetros'!$B$2,"Vencido",IF($E176='Parámetros'!$B$2,"Vence hoy",IF($E176&lt;='Parámetros'!$B$2+'Parámetros'!$B$3,"Próximo","En plazo"))))))))</f>
        <v/>
      </c>
      <c r="L176" s="24">
        <f>IF($A176="","",IF($H176="","",MAX(0,'Parámetros'!$B$2-$H176)))</f>
        <v/>
      </c>
      <c r="M176" s="25">
        <f>IF($A176="","",IF($F176="Cancelado","Gris",IF(OR($K176="Sin fecha prometida",$K176="Entregado sin fecha real",$K176="Vencido",$K176="Entregado con retraso"),"Rojo",IF($K176="Entregado a tiempo","Verde",IF($H176="","Rojo",IF(OR($L176&gt;'Parámetros'!$B$4,AND(OR($K176="Vence hoy",$K176="Próximo"),$G176&lt;'Parámetros'!$B$5)),"Ámbar","Verde"))))))</f>
        <v/>
      </c>
      <c r="N176" s="23" t="n"/>
      <c r="O176">
        <f>IFERROR('Parámetros'!D176,"")</f>
        <v/>
      </c>
      <c r="P176">
        <f>IFERROR('Parámetros'!B176,"")</f>
        <v/>
      </c>
    </row>
    <row r="177" ht="31" customHeight="1">
      <c r="A177" s="17" t="n"/>
      <c r="B177" s="18" t="n"/>
      <c r="C177" s="19" t="n"/>
      <c r="D177" s="19" t="n"/>
      <c r="E177" s="19" t="n"/>
      <c r="F177" s="17" t="n"/>
      <c r="G177" s="20" t="n"/>
      <c r="H177" s="19" t="n"/>
      <c r="I177" s="19" t="n"/>
      <c r="J177" s="21">
        <f>IF($A177="","",IF(OR($I177="",$E177=""),"",$I177-$E177))</f>
        <v/>
      </c>
      <c r="K177" s="6">
        <f>IF($A177="","",IF($F177="Cancelado","Cancelado",IF($E177="","Sin fecha prometida",IF($I177&lt;&gt;"",IF($I177&lt;=$E177,"Entregado a tiempo","Entregado con retraso"),IF($F177="Entregado","Entregado sin fecha real",IF($E177&lt;'Parámetros'!$B$2,"Vencido",IF($E177='Parámetros'!$B$2,"Vence hoy",IF($E177&lt;='Parámetros'!$B$2+'Parámetros'!$B$3,"Próximo","En plazo"))))))))</f>
        <v/>
      </c>
      <c r="L177" s="21">
        <f>IF($A177="","",IF($H177="","",MAX(0,'Parámetros'!$B$2-$H177)))</f>
        <v/>
      </c>
      <c r="M177" s="22">
        <f>IF($A177="","",IF($F177="Cancelado","Gris",IF(OR($K177="Sin fecha prometida",$K177="Entregado sin fecha real",$K177="Vencido",$K177="Entregado con retraso"),"Rojo",IF($K177="Entregado a tiempo","Verde",IF($H177="","Rojo",IF(OR($L177&gt;'Parámetros'!$B$4,AND(OR($K177="Vence hoy",$K177="Próximo"),$G177&lt;'Parámetros'!$B$5)),"Ámbar","Verde"))))))</f>
        <v/>
      </c>
      <c r="N177" s="23" t="n"/>
      <c r="O177">
        <f>IFERROR('Parámetros'!D177,"")</f>
        <v/>
      </c>
      <c r="P177">
        <f>IFERROR('Parámetros'!B177,"")</f>
        <v/>
      </c>
    </row>
    <row r="178" ht="31" customHeight="1">
      <c r="A178" s="17" t="n"/>
      <c r="B178" s="18" t="n"/>
      <c r="C178" s="19" t="n"/>
      <c r="D178" s="19" t="n"/>
      <c r="E178" s="19" t="n"/>
      <c r="F178" s="17" t="n"/>
      <c r="G178" s="20" t="n"/>
      <c r="H178" s="19" t="n"/>
      <c r="I178" s="19" t="n"/>
      <c r="J178" s="24">
        <f>IF($A178="","",IF(OR($I178="",$E178=""),"",$I178-$E178))</f>
        <v/>
      </c>
      <c r="K178" s="9">
        <f>IF($A178="","",IF($F178="Cancelado","Cancelado",IF($E178="","Sin fecha prometida",IF($I178&lt;&gt;"",IF($I178&lt;=$E178,"Entregado a tiempo","Entregado con retraso"),IF($F178="Entregado","Entregado sin fecha real",IF($E178&lt;'Parámetros'!$B$2,"Vencido",IF($E178='Parámetros'!$B$2,"Vence hoy",IF($E178&lt;='Parámetros'!$B$2+'Parámetros'!$B$3,"Próximo","En plazo"))))))))</f>
        <v/>
      </c>
      <c r="L178" s="24">
        <f>IF($A178="","",IF($H178="","",MAX(0,'Parámetros'!$B$2-$H178)))</f>
        <v/>
      </c>
      <c r="M178" s="25">
        <f>IF($A178="","",IF($F178="Cancelado","Gris",IF(OR($K178="Sin fecha prometida",$K178="Entregado sin fecha real",$K178="Vencido",$K178="Entregado con retraso"),"Rojo",IF($K178="Entregado a tiempo","Verde",IF($H178="","Rojo",IF(OR($L178&gt;'Parámetros'!$B$4,AND(OR($K178="Vence hoy",$K178="Próximo"),$G178&lt;'Parámetros'!$B$5)),"Ámbar","Verde"))))))</f>
        <v/>
      </c>
      <c r="N178" s="23" t="n"/>
      <c r="O178">
        <f>IFERROR('Parámetros'!D178,"")</f>
        <v/>
      </c>
      <c r="P178">
        <f>IFERROR('Parámetros'!B178,"")</f>
        <v/>
      </c>
    </row>
    <row r="179" ht="31" customHeight="1">
      <c r="A179" s="17" t="n"/>
      <c r="B179" s="18" t="n"/>
      <c r="C179" s="19" t="n"/>
      <c r="D179" s="19" t="n"/>
      <c r="E179" s="19" t="n"/>
      <c r="F179" s="17" t="n"/>
      <c r="G179" s="20" t="n"/>
      <c r="H179" s="19" t="n"/>
      <c r="I179" s="19" t="n"/>
      <c r="J179" s="21">
        <f>IF($A179="","",IF(OR($I179="",$E179=""),"",$I179-$E179))</f>
        <v/>
      </c>
      <c r="K179" s="6">
        <f>IF($A179="","",IF($F179="Cancelado","Cancelado",IF($E179="","Sin fecha prometida",IF($I179&lt;&gt;"",IF($I179&lt;=$E179,"Entregado a tiempo","Entregado con retraso"),IF($F179="Entregado","Entregado sin fecha real",IF($E179&lt;'Parámetros'!$B$2,"Vencido",IF($E179='Parámetros'!$B$2,"Vence hoy",IF($E179&lt;='Parámetros'!$B$2+'Parámetros'!$B$3,"Próximo","En plazo"))))))))</f>
        <v/>
      </c>
      <c r="L179" s="21">
        <f>IF($A179="","",IF($H179="","",MAX(0,'Parámetros'!$B$2-$H179)))</f>
        <v/>
      </c>
      <c r="M179" s="22">
        <f>IF($A179="","",IF($F179="Cancelado","Gris",IF(OR($K179="Sin fecha prometida",$K179="Entregado sin fecha real",$K179="Vencido",$K179="Entregado con retraso"),"Rojo",IF($K179="Entregado a tiempo","Verde",IF($H179="","Rojo",IF(OR($L179&gt;'Parámetros'!$B$4,AND(OR($K179="Vence hoy",$K179="Próximo"),$G179&lt;'Parámetros'!$B$5)),"Ámbar","Verde"))))))</f>
        <v/>
      </c>
      <c r="N179" s="23" t="n"/>
      <c r="O179">
        <f>IFERROR('Parámetros'!D179,"")</f>
        <v/>
      </c>
      <c r="P179">
        <f>IFERROR('Parámetros'!B179,"")</f>
        <v/>
      </c>
    </row>
    <row r="180" ht="31" customHeight="1">
      <c r="A180" s="17" t="n"/>
      <c r="B180" s="18" t="n"/>
      <c r="C180" s="19" t="n"/>
      <c r="D180" s="19" t="n"/>
      <c r="E180" s="19" t="n"/>
      <c r="F180" s="17" t="n"/>
      <c r="G180" s="20" t="n"/>
      <c r="H180" s="19" t="n"/>
      <c r="I180" s="19" t="n"/>
      <c r="J180" s="24">
        <f>IF($A180="","",IF(OR($I180="",$E180=""),"",$I180-$E180))</f>
        <v/>
      </c>
      <c r="K180" s="9">
        <f>IF($A180="","",IF($F180="Cancelado","Cancelado",IF($E180="","Sin fecha prometida",IF($I180&lt;&gt;"",IF($I180&lt;=$E180,"Entregado a tiempo","Entregado con retraso"),IF($F180="Entregado","Entregado sin fecha real",IF($E180&lt;'Parámetros'!$B$2,"Vencido",IF($E180='Parámetros'!$B$2,"Vence hoy",IF($E180&lt;='Parámetros'!$B$2+'Parámetros'!$B$3,"Próximo","En plazo"))))))))</f>
        <v/>
      </c>
      <c r="L180" s="24">
        <f>IF($A180="","",IF($H180="","",MAX(0,'Parámetros'!$B$2-$H180)))</f>
        <v/>
      </c>
      <c r="M180" s="25">
        <f>IF($A180="","",IF($F180="Cancelado","Gris",IF(OR($K180="Sin fecha prometida",$K180="Entregado sin fecha real",$K180="Vencido",$K180="Entregado con retraso"),"Rojo",IF($K180="Entregado a tiempo","Verde",IF($H180="","Rojo",IF(OR($L180&gt;'Parámetros'!$B$4,AND(OR($K180="Vence hoy",$K180="Próximo"),$G180&lt;'Parámetros'!$B$5)),"Ámbar","Verde"))))))</f>
        <v/>
      </c>
      <c r="N180" s="23" t="n"/>
      <c r="O180">
        <f>IFERROR('Parámetros'!D180,"")</f>
        <v/>
      </c>
      <c r="P180">
        <f>IFERROR('Parámetros'!B180,"")</f>
        <v/>
      </c>
    </row>
    <row r="181" ht="31" customHeight="1">
      <c r="A181" s="17" t="n"/>
      <c r="B181" s="18" t="n"/>
      <c r="C181" s="19" t="n"/>
      <c r="D181" s="19" t="n"/>
      <c r="E181" s="19" t="n"/>
      <c r="F181" s="17" t="n"/>
      <c r="G181" s="20" t="n"/>
      <c r="H181" s="19" t="n"/>
      <c r="I181" s="19" t="n"/>
      <c r="J181" s="21">
        <f>IF($A181="","",IF(OR($I181="",$E181=""),"",$I181-$E181))</f>
        <v/>
      </c>
      <c r="K181" s="6">
        <f>IF($A181="","",IF($F181="Cancelado","Cancelado",IF($E181="","Sin fecha prometida",IF($I181&lt;&gt;"",IF($I181&lt;=$E181,"Entregado a tiempo","Entregado con retraso"),IF($F181="Entregado","Entregado sin fecha real",IF($E181&lt;'Parámetros'!$B$2,"Vencido",IF($E181='Parámetros'!$B$2,"Vence hoy",IF($E181&lt;='Parámetros'!$B$2+'Parámetros'!$B$3,"Próximo","En plazo"))))))))</f>
        <v/>
      </c>
      <c r="L181" s="21">
        <f>IF($A181="","",IF($H181="","",MAX(0,'Parámetros'!$B$2-$H181)))</f>
        <v/>
      </c>
      <c r="M181" s="22">
        <f>IF($A181="","",IF($F181="Cancelado","Gris",IF(OR($K181="Sin fecha prometida",$K181="Entregado sin fecha real",$K181="Vencido",$K181="Entregado con retraso"),"Rojo",IF($K181="Entregado a tiempo","Verde",IF($H181="","Rojo",IF(OR($L181&gt;'Parámetros'!$B$4,AND(OR($K181="Vence hoy",$K181="Próximo"),$G181&lt;'Parámetros'!$B$5)),"Ámbar","Verde"))))))</f>
        <v/>
      </c>
      <c r="N181" s="23" t="n"/>
      <c r="O181">
        <f>IFERROR('Parámetros'!D181,"")</f>
        <v/>
      </c>
      <c r="P181">
        <f>IFERROR('Parámetros'!B181,"")</f>
        <v/>
      </c>
    </row>
    <row r="182" ht="31" customHeight="1">
      <c r="A182" s="17" t="n"/>
      <c r="B182" s="18" t="n"/>
      <c r="C182" s="19" t="n"/>
      <c r="D182" s="19" t="n"/>
      <c r="E182" s="19" t="n"/>
      <c r="F182" s="17" t="n"/>
      <c r="G182" s="20" t="n"/>
      <c r="H182" s="19" t="n"/>
      <c r="I182" s="19" t="n"/>
      <c r="J182" s="24">
        <f>IF($A182="","",IF(OR($I182="",$E182=""),"",$I182-$E182))</f>
        <v/>
      </c>
      <c r="K182" s="9">
        <f>IF($A182="","",IF($F182="Cancelado","Cancelado",IF($E182="","Sin fecha prometida",IF($I182&lt;&gt;"",IF($I182&lt;=$E182,"Entregado a tiempo","Entregado con retraso"),IF($F182="Entregado","Entregado sin fecha real",IF($E182&lt;'Parámetros'!$B$2,"Vencido",IF($E182='Parámetros'!$B$2,"Vence hoy",IF($E182&lt;='Parámetros'!$B$2+'Parámetros'!$B$3,"Próximo","En plazo"))))))))</f>
        <v/>
      </c>
      <c r="L182" s="24">
        <f>IF($A182="","",IF($H182="","",MAX(0,'Parámetros'!$B$2-$H182)))</f>
        <v/>
      </c>
      <c r="M182" s="25">
        <f>IF($A182="","",IF($F182="Cancelado","Gris",IF(OR($K182="Sin fecha prometida",$K182="Entregado sin fecha real",$K182="Vencido",$K182="Entregado con retraso"),"Rojo",IF($K182="Entregado a tiempo","Verde",IF($H182="","Rojo",IF(OR($L182&gt;'Parámetros'!$B$4,AND(OR($K182="Vence hoy",$K182="Próximo"),$G182&lt;'Parámetros'!$B$5)),"Ámbar","Verde"))))))</f>
        <v/>
      </c>
      <c r="N182" s="23" t="n"/>
      <c r="O182">
        <f>IFERROR('Parámetros'!D182,"")</f>
        <v/>
      </c>
      <c r="P182">
        <f>IFERROR('Parámetros'!B182,"")</f>
        <v/>
      </c>
    </row>
    <row r="183" ht="31" customHeight="1">
      <c r="A183" s="17" t="n"/>
      <c r="B183" s="18" t="n"/>
      <c r="C183" s="19" t="n"/>
      <c r="D183" s="19" t="n"/>
      <c r="E183" s="19" t="n"/>
      <c r="F183" s="17" t="n"/>
      <c r="G183" s="20" t="n"/>
      <c r="H183" s="19" t="n"/>
      <c r="I183" s="19" t="n"/>
      <c r="J183" s="21">
        <f>IF($A183="","",IF(OR($I183="",$E183=""),"",$I183-$E183))</f>
        <v/>
      </c>
      <c r="K183" s="6">
        <f>IF($A183="","",IF($F183="Cancelado","Cancelado",IF($E183="","Sin fecha prometida",IF($I183&lt;&gt;"",IF($I183&lt;=$E183,"Entregado a tiempo","Entregado con retraso"),IF($F183="Entregado","Entregado sin fecha real",IF($E183&lt;'Parámetros'!$B$2,"Vencido",IF($E183='Parámetros'!$B$2,"Vence hoy",IF($E183&lt;='Parámetros'!$B$2+'Parámetros'!$B$3,"Próximo","En plazo"))))))))</f>
        <v/>
      </c>
      <c r="L183" s="21">
        <f>IF($A183="","",IF($H183="","",MAX(0,'Parámetros'!$B$2-$H183)))</f>
        <v/>
      </c>
      <c r="M183" s="22">
        <f>IF($A183="","",IF($F183="Cancelado","Gris",IF(OR($K183="Sin fecha prometida",$K183="Entregado sin fecha real",$K183="Vencido",$K183="Entregado con retraso"),"Rojo",IF($K183="Entregado a tiempo","Verde",IF($H183="","Rojo",IF(OR($L183&gt;'Parámetros'!$B$4,AND(OR($K183="Vence hoy",$K183="Próximo"),$G183&lt;'Parámetros'!$B$5)),"Ámbar","Verde"))))))</f>
        <v/>
      </c>
      <c r="N183" s="23" t="n"/>
      <c r="O183">
        <f>IFERROR('Parámetros'!D183,"")</f>
        <v/>
      </c>
      <c r="P183">
        <f>IFERROR('Parámetros'!B183,"")</f>
        <v/>
      </c>
    </row>
    <row r="184" ht="31" customHeight="1">
      <c r="A184" s="17" t="n"/>
      <c r="B184" s="18" t="n"/>
      <c r="C184" s="19" t="n"/>
      <c r="D184" s="19" t="n"/>
      <c r="E184" s="19" t="n"/>
      <c r="F184" s="17" t="n"/>
      <c r="G184" s="20" t="n"/>
      <c r="H184" s="19" t="n"/>
      <c r="I184" s="19" t="n"/>
      <c r="J184" s="24">
        <f>IF($A184="","",IF(OR($I184="",$E184=""),"",$I184-$E184))</f>
        <v/>
      </c>
      <c r="K184" s="9">
        <f>IF($A184="","",IF($F184="Cancelado","Cancelado",IF($E184="","Sin fecha prometida",IF($I184&lt;&gt;"",IF($I184&lt;=$E184,"Entregado a tiempo","Entregado con retraso"),IF($F184="Entregado","Entregado sin fecha real",IF($E184&lt;'Parámetros'!$B$2,"Vencido",IF($E184='Parámetros'!$B$2,"Vence hoy",IF($E184&lt;='Parámetros'!$B$2+'Parámetros'!$B$3,"Próximo","En plazo"))))))))</f>
        <v/>
      </c>
      <c r="L184" s="24">
        <f>IF($A184="","",IF($H184="","",MAX(0,'Parámetros'!$B$2-$H184)))</f>
        <v/>
      </c>
      <c r="M184" s="25">
        <f>IF($A184="","",IF($F184="Cancelado","Gris",IF(OR($K184="Sin fecha prometida",$K184="Entregado sin fecha real",$K184="Vencido",$K184="Entregado con retraso"),"Rojo",IF($K184="Entregado a tiempo","Verde",IF($H184="","Rojo",IF(OR($L184&gt;'Parámetros'!$B$4,AND(OR($K184="Vence hoy",$K184="Próximo"),$G184&lt;'Parámetros'!$B$5)),"Ámbar","Verde"))))))</f>
        <v/>
      </c>
      <c r="N184" s="23" t="n"/>
      <c r="O184">
        <f>IFERROR('Parámetros'!D184,"")</f>
        <v/>
      </c>
      <c r="P184">
        <f>IFERROR('Parámetros'!B184,"")</f>
        <v/>
      </c>
    </row>
    <row r="185" ht="31" customHeight="1">
      <c r="A185" s="17" t="n"/>
      <c r="B185" s="18" t="n"/>
      <c r="C185" s="19" t="n"/>
      <c r="D185" s="19" t="n"/>
      <c r="E185" s="19" t="n"/>
      <c r="F185" s="17" t="n"/>
      <c r="G185" s="20" t="n"/>
      <c r="H185" s="19" t="n"/>
      <c r="I185" s="19" t="n"/>
      <c r="J185" s="21">
        <f>IF($A185="","",IF(OR($I185="",$E185=""),"",$I185-$E185))</f>
        <v/>
      </c>
      <c r="K185" s="6">
        <f>IF($A185="","",IF($F185="Cancelado","Cancelado",IF($E185="","Sin fecha prometida",IF($I185&lt;&gt;"",IF($I185&lt;=$E185,"Entregado a tiempo","Entregado con retraso"),IF($F185="Entregado","Entregado sin fecha real",IF($E185&lt;'Parámetros'!$B$2,"Vencido",IF($E185='Parámetros'!$B$2,"Vence hoy",IF($E185&lt;='Parámetros'!$B$2+'Parámetros'!$B$3,"Próximo","En plazo"))))))))</f>
        <v/>
      </c>
      <c r="L185" s="21">
        <f>IF($A185="","",IF($H185="","",MAX(0,'Parámetros'!$B$2-$H185)))</f>
        <v/>
      </c>
      <c r="M185" s="22">
        <f>IF($A185="","",IF($F185="Cancelado","Gris",IF(OR($K185="Sin fecha prometida",$K185="Entregado sin fecha real",$K185="Vencido",$K185="Entregado con retraso"),"Rojo",IF($K185="Entregado a tiempo","Verde",IF($H185="","Rojo",IF(OR($L185&gt;'Parámetros'!$B$4,AND(OR($K185="Vence hoy",$K185="Próximo"),$G185&lt;'Parámetros'!$B$5)),"Ámbar","Verde"))))))</f>
        <v/>
      </c>
      <c r="N185" s="23" t="n"/>
      <c r="O185">
        <f>IFERROR('Parámetros'!D185,"")</f>
        <v/>
      </c>
      <c r="P185">
        <f>IFERROR('Parámetros'!B185,"")</f>
        <v/>
      </c>
    </row>
    <row r="186" ht="31" customHeight="1">
      <c r="A186" s="17" t="n"/>
      <c r="B186" s="18" t="n"/>
      <c r="C186" s="19" t="n"/>
      <c r="D186" s="19" t="n"/>
      <c r="E186" s="19" t="n"/>
      <c r="F186" s="17" t="n"/>
      <c r="G186" s="20" t="n"/>
      <c r="H186" s="19" t="n"/>
      <c r="I186" s="19" t="n"/>
      <c r="J186" s="24">
        <f>IF($A186="","",IF(OR($I186="",$E186=""),"",$I186-$E186))</f>
        <v/>
      </c>
      <c r="K186" s="9">
        <f>IF($A186="","",IF($F186="Cancelado","Cancelado",IF($E186="","Sin fecha prometida",IF($I186&lt;&gt;"",IF($I186&lt;=$E186,"Entregado a tiempo","Entregado con retraso"),IF($F186="Entregado","Entregado sin fecha real",IF($E186&lt;'Parámetros'!$B$2,"Vencido",IF($E186='Parámetros'!$B$2,"Vence hoy",IF($E186&lt;='Parámetros'!$B$2+'Parámetros'!$B$3,"Próximo","En plazo"))))))))</f>
        <v/>
      </c>
      <c r="L186" s="24">
        <f>IF($A186="","",IF($H186="","",MAX(0,'Parámetros'!$B$2-$H186)))</f>
        <v/>
      </c>
      <c r="M186" s="25">
        <f>IF($A186="","",IF($F186="Cancelado","Gris",IF(OR($K186="Sin fecha prometida",$K186="Entregado sin fecha real",$K186="Vencido",$K186="Entregado con retraso"),"Rojo",IF($K186="Entregado a tiempo","Verde",IF($H186="","Rojo",IF(OR($L186&gt;'Parámetros'!$B$4,AND(OR($K186="Vence hoy",$K186="Próximo"),$G186&lt;'Parámetros'!$B$5)),"Ámbar","Verde"))))))</f>
        <v/>
      </c>
      <c r="N186" s="23" t="n"/>
      <c r="O186">
        <f>IFERROR('Parámetros'!D186,"")</f>
        <v/>
      </c>
      <c r="P186">
        <f>IFERROR('Parámetros'!B186,"")</f>
        <v/>
      </c>
    </row>
    <row r="187" ht="31" customHeight="1">
      <c r="A187" s="17" t="n"/>
      <c r="B187" s="18" t="n"/>
      <c r="C187" s="19" t="n"/>
      <c r="D187" s="19" t="n"/>
      <c r="E187" s="19" t="n"/>
      <c r="F187" s="17" t="n"/>
      <c r="G187" s="20" t="n"/>
      <c r="H187" s="19" t="n"/>
      <c r="I187" s="19" t="n"/>
      <c r="J187" s="21">
        <f>IF($A187="","",IF(OR($I187="",$E187=""),"",$I187-$E187))</f>
        <v/>
      </c>
      <c r="K187" s="6">
        <f>IF($A187="","",IF($F187="Cancelado","Cancelado",IF($E187="","Sin fecha prometida",IF($I187&lt;&gt;"",IF($I187&lt;=$E187,"Entregado a tiempo","Entregado con retraso"),IF($F187="Entregado","Entregado sin fecha real",IF($E187&lt;'Parámetros'!$B$2,"Vencido",IF($E187='Parámetros'!$B$2,"Vence hoy",IF($E187&lt;='Parámetros'!$B$2+'Parámetros'!$B$3,"Próximo","En plazo"))))))))</f>
        <v/>
      </c>
      <c r="L187" s="21">
        <f>IF($A187="","",IF($H187="","",MAX(0,'Parámetros'!$B$2-$H187)))</f>
        <v/>
      </c>
      <c r="M187" s="22">
        <f>IF($A187="","",IF($F187="Cancelado","Gris",IF(OR($K187="Sin fecha prometida",$K187="Entregado sin fecha real",$K187="Vencido",$K187="Entregado con retraso"),"Rojo",IF($K187="Entregado a tiempo","Verde",IF($H187="","Rojo",IF(OR($L187&gt;'Parámetros'!$B$4,AND(OR($K187="Vence hoy",$K187="Próximo"),$G187&lt;'Parámetros'!$B$5)),"Ámbar","Verde"))))))</f>
        <v/>
      </c>
      <c r="N187" s="23" t="n"/>
      <c r="O187">
        <f>IFERROR('Parámetros'!D187,"")</f>
        <v/>
      </c>
      <c r="P187">
        <f>IFERROR('Parámetros'!B187,"")</f>
        <v/>
      </c>
    </row>
    <row r="188" ht="31" customHeight="1">
      <c r="A188" s="17" t="n"/>
      <c r="B188" s="18" t="n"/>
      <c r="C188" s="19" t="n"/>
      <c r="D188" s="19" t="n"/>
      <c r="E188" s="19" t="n"/>
      <c r="F188" s="17" t="n"/>
      <c r="G188" s="20" t="n"/>
      <c r="H188" s="19" t="n"/>
      <c r="I188" s="19" t="n"/>
      <c r="J188" s="24">
        <f>IF($A188="","",IF(OR($I188="",$E188=""),"",$I188-$E188))</f>
        <v/>
      </c>
      <c r="K188" s="9">
        <f>IF($A188="","",IF($F188="Cancelado","Cancelado",IF($E188="","Sin fecha prometida",IF($I188&lt;&gt;"",IF($I188&lt;=$E188,"Entregado a tiempo","Entregado con retraso"),IF($F188="Entregado","Entregado sin fecha real",IF($E188&lt;'Parámetros'!$B$2,"Vencido",IF($E188='Parámetros'!$B$2,"Vence hoy",IF($E188&lt;='Parámetros'!$B$2+'Parámetros'!$B$3,"Próximo","En plazo"))))))))</f>
        <v/>
      </c>
      <c r="L188" s="24">
        <f>IF($A188="","",IF($H188="","",MAX(0,'Parámetros'!$B$2-$H188)))</f>
        <v/>
      </c>
      <c r="M188" s="25">
        <f>IF($A188="","",IF($F188="Cancelado","Gris",IF(OR($K188="Sin fecha prometida",$K188="Entregado sin fecha real",$K188="Vencido",$K188="Entregado con retraso"),"Rojo",IF($K188="Entregado a tiempo","Verde",IF($H188="","Rojo",IF(OR($L188&gt;'Parámetros'!$B$4,AND(OR($K188="Vence hoy",$K188="Próximo"),$G188&lt;'Parámetros'!$B$5)),"Ámbar","Verde"))))))</f>
        <v/>
      </c>
      <c r="N188" s="23" t="n"/>
      <c r="O188">
        <f>IFERROR('Parámetros'!D188,"")</f>
        <v/>
      </c>
      <c r="P188">
        <f>IFERROR('Parámetros'!B188,"")</f>
        <v/>
      </c>
    </row>
    <row r="189" ht="31" customHeight="1">
      <c r="A189" s="17" t="n"/>
      <c r="B189" s="18" t="n"/>
      <c r="C189" s="19" t="n"/>
      <c r="D189" s="19" t="n"/>
      <c r="E189" s="19" t="n"/>
      <c r="F189" s="17" t="n"/>
      <c r="G189" s="20" t="n"/>
      <c r="H189" s="19" t="n"/>
      <c r="I189" s="19" t="n"/>
      <c r="J189" s="21">
        <f>IF($A189="","",IF(OR($I189="",$E189=""),"",$I189-$E189))</f>
        <v/>
      </c>
      <c r="K189" s="6">
        <f>IF($A189="","",IF($F189="Cancelado","Cancelado",IF($E189="","Sin fecha prometida",IF($I189&lt;&gt;"",IF($I189&lt;=$E189,"Entregado a tiempo","Entregado con retraso"),IF($F189="Entregado","Entregado sin fecha real",IF($E189&lt;'Parámetros'!$B$2,"Vencido",IF($E189='Parámetros'!$B$2,"Vence hoy",IF($E189&lt;='Parámetros'!$B$2+'Parámetros'!$B$3,"Próximo","En plazo"))))))))</f>
        <v/>
      </c>
      <c r="L189" s="21">
        <f>IF($A189="","",IF($H189="","",MAX(0,'Parámetros'!$B$2-$H189)))</f>
        <v/>
      </c>
      <c r="M189" s="22">
        <f>IF($A189="","",IF($F189="Cancelado","Gris",IF(OR($K189="Sin fecha prometida",$K189="Entregado sin fecha real",$K189="Vencido",$K189="Entregado con retraso"),"Rojo",IF($K189="Entregado a tiempo","Verde",IF($H189="","Rojo",IF(OR($L189&gt;'Parámetros'!$B$4,AND(OR($K189="Vence hoy",$K189="Próximo"),$G189&lt;'Parámetros'!$B$5)),"Ámbar","Verde"))))))</f>
        <v/>
      </c>
      <c r="N189" s="23" t="n"/>
      <c r="O189">
        <f>IFERROR('Parámetros'!D189,"")</f>
        <v/>
      </c>
      <c r="P189">
        <f>IFERROR('Parámetros'!B189,"")</f>
        <v/>
      </c>
    </row>
    <row r="190" ht="31" customHeight="1">
      <c r="A190" s="17" t="n"/>
      <c r="B190" s="18" t="n"/>
      <c r="C190" s="19" t="n"/>
      <c r="D190" s="19" t="n"/>
      <c r="E190" s="19" t="n"/>
      <c r="F190" s="17" t="n"/>
      <c r="G190" s="20" t="n"/>
      <c r="H190" s="19" t="n"/>
      <c r="I190" s="19" t="n"/>
      <c r="J190" s="24">
        <f>IF($A190="","",IF(OR($I190="",$E190=""),"",$I190-$E190))</f>
        <v/>
      </c>
      <c r="K190" s="9">
        <f>IF($A190="","",IF($F190="Cancelado","Cancelado",IF($E190="","Sin fecha prometida",IF($I190&lt;&gt;"",IF($I190&lt;=$E190,"Entregado a tiempo","Entregado con retraso"),IF($F190="Entregado","Entregado sin fecha real",IF($E190&lt;'Parámetros'!$B$2,"Vencido",IF($E190='Parámetros'!$B$2,"Vence hoy",IF($E190&lt;='Parámetros'!$B$2+'Parámetros'!$B$3,"Próximo","En plazo"))))))))</f>
        <v/>
      </c>
      <c r="L190" s="24">
        <f>IF($A190="","",IF($H190="","",MAX(0,'Parámetros'!$B$2-$H190)))</f>
        <v/>
      </c>
      <c r="M190" s="25">
        <f>IF($A190="","",IF($F190="Cancelado","Gris",IF(OR($K190="Sin fecha prometida",$K190="Entregado sin fecha real",$K190="Vencido",$K190="Entregado con retraso"),"Rojo",IF($K190="Entregado a tiempo","Verde",IF($H190="","Rojo",IF(OR($L190&gt;'Parámetros'!$B$4,AND(OR($K190="Vence hoy",$K190="Próximo"),$G190&lt;'Parámetros'!$B$5)),"Ámbar","Verde"))))))</f>
        <v/>
      </c>
      <c r="N190" s="23" t="n"/>
      <c r="O190">
        <f>IFERROR('Parámetros'!D190,"")</f>
        <v/>
      </c>
      <c r="P190">
        <f>IFERROR('Parámetros'!B190,"")</f>
        <v/>
      </c>
    </row>
    <row r="191" ht="31" customHeight="1">
      <c r="A191" s="17" t="n"/>
      <c r="B191" s="18" t="n"/>
      <c r="C191" s="19" t="n"/>
      <c r="D191" s="19" t="n"/>
      <c r="E191" s="19" t="n"/>
      <c r="F191" s="17" t="n"/>
      <c r="G191" s="20" t="n"/>
      <c r="H191" s="19" t="n"/>
      <c r="I191" s="19" t="n"/>
      <c r="J191" s="21">
        <f>IF($A191="","",IF(OR($I191="",$E191=""),"",$I191-$E191))</f>
        <v/>
      </c>
      <c r="K191" s="6">
        <f>IF($A191="","",IF($F191="Cancelado","Cancelado",IF($E191="","Sin fecha prometida",IF($I191&lt;&gt;"",IF($I191&lt;=$E191,"Entregado a tiempo","Entregado con retraso"),IF($F191="Entregado","Entregado sin fecha real",IF($E191&lt;'Parámetros'!$B$2,"Vencido",IF($E191='Parámetros'!$B$2,"Vence hoy",IF($E191&lt;='Parámetros'!$B$2+'Parámetros'!$B$3,"Próximo","En plazo"))))))))</f>
        <v/>
      </c>
      <c r="L191" s="21">
        <f>IF($A191="","",IF($H191="","",MAX(0,'Parámetros'!$B$2-$H191)))</f>
        <v/>
      </c>
      <c r="M191" s="22">
        <f>IF($A191="","",IF($F191="Cancelado","Gris",IF(OR($K191="Sin fecha prometida",$K191="Entregado sin fecha real",$K191="Vencido",$K191="Entregado con retraso"),"Rojo",IF($K191="Entregado a tiempo","Verde",IF($H191="","Rojo",IF(OR($L191&gt;'Parámetros'!$B$4,AND(OR($K191="Vence hoy",$K191="Próximo"),$G191&lt;'Parámetros'!$B$5)),"Ámbar","Verde"))))))</f>
        <v/>
      </c>
      <c r="N191" s="23" t="n"/>
      <c r="O191">
        <f>IFERROR('Parámetros'!D191,"")</f>
        <v/>
      </c>
      <c r="P191">
        <f>IFERROR('Parámetros'!B191,"")</f>
        <v/>
      </c>
    </row>
    <row r="192" ht="31" customHeight="1">
      <c r="A192" s="17" t="n"/>
      <c r="B192" s="18" t="n"/>
      <c r="C192" s="19" t="n"/>
      <c r="D192" s="19" t="n"/>
      <c r="E192" s="19" t="n"/>
      <c r="F192" s="17" t="n"/>
      <c r="G192" s="20" t="n"/>
      <c r="H192" s="19" t="n"/>
      <c r="I192" s="19" t="n"/>
      <c r="J192" s="24">
        <f>IF($A192="","",IF(OR($I192="",$E192=""),"",$I192-$E192))</f>
        <v/>
      </c>
      <c r="K192" s="9">
        <f>IF($A192="","",IF($F192="Cancelado","Cancelado",IF($E192="","Sin fecha prometida",IF($I192&lt;&gt;"",IF($I192&lt;=$E192,"Entregado a tiempo","Entregado con retraso"),IF($F192="Entregado","Entregado sin fecha real",IF($E192&lt;'Parámetros'!$B$2,"Vencido",IF($E192='Parámetros'!$B$2,"Vence hoy",IF($E192&lt;='Parámetros'!$B$2+'Parámetros'!$B$3,"Próximo","En plazo"))))))))</f>
        <v/>
      </c>
      <c r="L192" s="24">
        <f>IF($A192="","",IF($H192="","",MAX(0,'Parámetros'!$B$2-$H192)))</f>
        <v/>
      </c>
      <c r="M192" s="25">
        <f>IF($A192="","",IF($F192="Cancelado","Gris",IF(OR($K192="Sin fecha prometida",$K192="Entregado sin fecha real",$K192="Vencido",$K192="Entregado con retraso"),"Rojo",IF($K192="Entregado a tiempo","Verde",IF($H192="","Rojo",IF(OR($L192&gt;'Parámetros'!$B$4,AND(OR($K192="Vence hoy",$K192="Próximo"),$G192&lt;'Parámetros'!$B$5)),"Ámbar","Verde"))))))</f>
        <v/>
      </c>
      <c r="N192" s="23" t="n"/>
      <c r="O192">
        <f>IFERROR('Parámetros'!D192,"")</f>
        <v/>
      </c>
      <c r="P192">
        <f>IFERROR('Parámetros'!B192,"")</f>
        <v/>
      </c>
    </row>
    <row r="193" ht="31" customHeight="1">
      <c r="A193" s="17" t="n"/>
      <c r="B193" s="18" t="n"/>
      <c r="C193" s="19" t="n"/>
      <c r="D193" s="19" t="n"/>
      <c r="E193" s="19" t="n"/>
      <c r="F193" s="17" t="n"/>
      <c r="G193" s="20" t="n"/>
      <c r="H193" s="19" t="n"/>
      <c r="I193" s="19" t="n"/>
      <c r="J193" s="21">
        <f>IF($A193="","",IF(OR($I193="",$E193=""),"",$I193-$E193))</f>
        <v/>
      </c>
      <c r="K193" s="6">
        <f>IF($A193="","",IF($F193="Cancelado","Cancelado",IF($E193="","Sin fecha prometida",IF($I193&lt;&gt;"",IF($I193&lt;=$E193,"Entregado a tiempo","Entregado con retraso"),IF($F193="Entregado","Entregado sin fecha real",IF($E193&lt;'Parámetros'!$B$2,"Vencido",IF($E193='Parámetros'!$B$2,"Vence hoy",IF($E193&lt;='Parámetros'!$B$2+'Parámetros'!$B$3,"Próximo","En plazo"))))))))</f>
        <v/>
      </c>
      <c r="L193" s="21">
        <f>IF($A193="","",IF($H193="","",MAX(0,'Parámetros'!$B$2-$H193)))</f>
        <v/>
      </c>
      <c r="M193" s="22">
        <f>IF($A193="","",IF($F193="Cancelado","Gris",IF(OR($K193="Sin fecha prometida",$K193="Entregado sin fecha real",$K193="Vencido",$K193="Entregado con retraso"),"Rojo",IF($K193="Entregado a tiempo","Verde",IF($H193="","Rojo",IF(OR($L193&gt;'Parámetros'!$B$4,AND(OR($K193="Vence hoy",$K193="Próximo"),$G193&lt;'Parámetros'!$B$5)),"Ámbar","Verde"))))))</f>
        <v/>
      </c>
      <c r="N193" s="23" t="n"/>
      <c r="O193">
        <f>IFERROR('Parámetros'!D193,"")</f>
        <v/>
      </c>
      <c r="P193">
        <f>IFERROR('Parámetros'!B193,"")</f>
        <v/>
      </c>
    </row>
    <row r="194" ht="31" customHeight="1">
      <c r="A194" s="17" t="n"/>
      <c r="B194" s="18" t="n"/>
      <c r="C194" s="19" t="n"/>
      <c r="D194" s="19" t="n"/>
      <c r="E194" s="19" t="n"/>
      <c r="F194" s="17" t="n"/>
      <c r="G194" s="20" t="n"/>
      <c r="H194" s="19" t="n"/>
      <c r="I194" s="19" t="n"/>
      <c r="J194" s="24">
        <f>IF($A194="","",IF(OR($I194="",$E194=""),"",$I194-$E194))</f>
        <v/>
      </c>
      <c r="K194" s="9">
        <f>IF($A194="","",IF($F194="Cancelado","Cancelado",IF($E194="","Sin fecha prometida",IF($I194&lt;&gt;"",IF($I194&lt;=$E194,"Entregado a tiempo","Entregado con retraso"),IF($F194="Entregado","Entregado sin fecha real",IF($E194&lt;'Parámetros'!$B$2,"Vencido",IF($E194='Parámetros'!$B$2,"Vence hoy",IF($E194&lt;='Parámetros'!$B$2+'Parámetros'!$B$3,"Próximo","En plazo"))))))))</f>
        <v/>
      </c>
      <c r="L194" s="24">
        <f>IF($A194="","",IF($H194="","",MAX(0,'Parámetros'!$B$2-$H194)))</f>
        <v/>
      </c>
      <c r="M194" s="25">
        <f>IF($A194="","",IF($F194="Cancelado","Gris",IF(OR($K194="Sin fecha prometida",$K194="Entregado sin fecha real",$K194="Vencido",$K194="Entregado con retraso"),"Rojo",IF($K194="Entregado a tiempo","Verde",IF($H194="","Rojo",IF(OR($L194&gt;'Parámetros'!$B$4,AND(OR($K194="Vence hoy",$K194="Próximo"),$G194&lt;'Parámetros'!$B$5)),"Ámbar","Verde"))))))</f>
        <v/>
      </c>
      <c r="N194" s="23" t="n"/>
      <c r="O194">
        <f>IFERROR('Parámetros'!D194,"")</f>
        <v/>
      </c>
      <c r="P194">
        <f>IFERROR('Parámetros'!B194,"")</f>
        <v/>
      </c>
    </row>
    <row r="195" ht="31" customHeight="1">
      <c r="A195" s="17" t="n"/>
      <c r="B195" s="18" t="n"/>
      <c r="C195" s="19" t="n"/>
      <c r="D195" s="19" t="n"/>
      <c r="E195" s="19" t="n"/>
      <c r="F195" s="17" t="n"/>
      <c r="G195" s="20" t="n"/>
      <c r="H195" s="19" t="n"/>
      <c r="I195" s="19" t="n"/>
      <c r="J195" s="21">
        <f>IF($A195="","",IF(OR($I195="",$E195=""),"",$I195-$E195))</f>
        <v/>
      </c>
      <c r="K195" s="6">
        <f>IF($A195="","",IF($F195="Cancelado","Cancelado",IF($E195="","Sin fecha prometida",IF($I195&lt;&gt;"",IF($I195&lt;=$E195,"Entregado a tiempo","Entregado con retraso"),IF($F195="Entregado","Entregado sin fecha real",IF($E195&lt;'Parámetros'!$B$2,"Vencido",IF($E195='Parámetros'!$B$2,"Vence hoy",IF($E195&lt;='Parámetros'!$B$2+'Parámetros'!$B$3,"Próximo","En plazo"))))))))</f>
        <v/>
      </c>
      <c r="L195" s="21">
        <f>IF($A195="","",IF($H195="","",MAX(0,'Parámetros'!$B$2-$H195)))</f>
        <v/>
      </c>
      <c r="M195" s="22">
        <f>IF($A195="","",IF($F195="Cancelado","Gris",IF(OR($K195="Sin fecha prometida",$K195="Entregado sin fecha real",$K195="Vencido",$K195="Entregado con retraso"),"Rojo",IF($K195="Entregado a tiempo","Verde",IF($H195="","Rojo",IF(OR($L195&gt;'Parámetros'!$B$4,AND(OR($K195="Vence hoy",$K195="Próximo"),$G195&lt;'Parámetros'!$B$5)),"Ámbar","Verde"))))))</f>
        <v/>
      </c>
      <c r="N195" s="23" t="n"/>
      <c r="O195">
        <f>IFERROR('Parámetros'!D195,"")</f>
        <v/>
      </c>
      <c r="P195">
        <f>IFERROR('Parámetros'!B195,"")</f>
        <v/>
      </c>
    </row>
    <row r="196" ht="31" customHeight="1">
      <c r="A196" s="17" t="n"/>
      <c r="B196" s="18" t="n"/>
      <c r="C196" s="19" t="n"/>
      <c r="D196" s="19" t="n"/>
      <c r="E196" s="19" t="n"/>
      <c r="F196" s="17" t="n"/>
      <c r="G196" s="20" t="n"/>
      <c r="H196" s="19" t="n"/>
      <c r="I196" s="19" t="n"/>
      <c r="J196" s="24">
        <f>IF($A196="","",IF(OR($I196="",$E196=""),"",$I196-$E196))</f>
        <v/>
      </c>
      <c r="K196" s="9">
        <f>IF($A196="","",IF($F196="Cancelado","Cancelado",IF($E196="","Sin fecha prometida",IF($I196&lt;&gt;"",IF($I196&lt;=$E196,"Entregado a tiempo","Entregado con retraso"),IF($F196="Entregado","Entregado sin fecha real",IF($E196&lt;'Parámetros'!$B$2,"Vencido",IF($E196='Parámetros'!$B$2,"Vence hoy",IF($E196&lt;='Parámetros'!$B$2+'Parámetros'!$B$3,"Próximo","En plazo"))))))))</f>
        <v/>
      </c>
      <c r="L196" s="24">
        <f>IF($A196="","",IF($H196="","",MAX(0,'Parámetros'!$B$2-$H196)))</f>
        <v/>
      </c>
      <c r="M196" s="25">
        <f>IF($A196="","",IF($F196="Cancelado","Gris",IF(OR($K196="Sin fecha prometida",$K196="Entregado sin fecha real",$K196="Vencido",$K196="Entregado con retraso"),"Rojo",IF($K196="Entregado a tiempo","Verde",IF($H196="","Rojo",IF(OR($L196&gt;'Parámetros'!$B$4,AND(OR($K196="Vence hoy",$K196="Próximo"),$G196&lt;'Parámetros'!$B$5)),"Ámbar","Verde"))))))</f>
        <v/>
      </c>
      <c r="N196" s="23" t="n"/>
      <c r="O196">
        <f>IFERROR('Parámetros'!D196,"")</f>
        <v/>
      </c>
      <c r="P196">
        <f>IFERROR('Parámetros'!B196,"")</f>
        <v/>
      </c>
    </row>
    <row r="197" ht="31" customHeight="1">
      <c r="A197" s="17" t="n"/>
      <c r="B197" s="18" t="n"/>
      <c r="C197" s="19" t="n"/>
      <c r="D197" s="19" t="n"/>
      <c r="E197" s="19" t="n"/>
      <c r="F197" s="17" t="n"/>
      <c r="G197" s="20" t="n"/>
      <c r="H197" s="19" t="n"/>
      <c r="I197" s="19" t="n"/>
      <c r="J197" s="21">
        <f>IF($A197="","",IF(OR($I197="",$E197=""),"",$I197-$E197))</f>
        <v/>
      </c>
      <c r="K197" s="6">
        <f>IF($A197="","",IF($F197="Cancelado","Cancelado",IF($E197="","Sin fecha prometida",IF($I197&lt;&gt;"",IF($I197&lt;=$E197,"Entregado a tiempo","Entregado con retraso"),IF($F197="Entregado","Entregado sin fecha real",IF($E197&lt;'Parámetros'!$B$2,"Vencido",IF($E197='Parámetros'!$B$2,"Vence hoy",IF($E197&lt;='Parámetros'!$B$2+'Parámetros'!$B$3,"Próximo","En plazo"))))))))</f>
        <v/>
      </c>
      <c r="L197" s="21">
        <f>IF($A197="","",IF($H197="","",MAX(0,'Parámetros'!$B$2-$H197)))</f>
        <v/>
      </c>
      <c r="M197" s="22">
        <f>IF($A197="","",IF($F197="Cancelado","Gris",IF(OR($K197="Sin fecha prometida",$K197="Entregado sin fecha real",$K197="Vencido",$K197="Entregado con retraso"),"Rojo",IF($K197="Entregado a tiempo","Verde",IF($H197="","Rojo",IF(OR($L197&gt;'Parámetros'!$B$4,AND(OR($K197="Vence hoy",$K197="Próximo"),$G197&lt;'Parámetros'!$B$5)),"Ámbar","Verde"))))))</f>
        <v/>
      </c>
      <c r="N197" s="23" t="n"/>
      <c r="O197">
        <f>IFERROR('Parámetros'!D197,"")</f>
        <v/>
      </c>
      <c r="P197">
        <f>IFERROR('Parámetros'!B197,"")</f>
        <v/>
      </c>
    </row>
    <row r="198" ht="31" customHeight="1">
      <c r="A198" s="17" t="n"/>
      <c r="B198" s="18" t="n"/>
      <c r="C198" s="19" t="n"/>
      <c r="D198" s="19" t="n"/>
      <c r="E198" s="19" t="n"/>
      <c r="F198" s="17" t="n"/>
      <c r="G198" s="20" t="n"/>
      <c r="H198" s="19" t="n"/>
      <c r="I198" s="19" t="n"/>
      <c r="J198" s="24">
        <f>IF($A198="","",IF(OR($I198="",$E198=""),"",$I198-$E198))</f>
        <v/>
      </c>
      <c r="K198" s="9">
        <f>IF($A198="","",IF($F198="Cancelado","Cancelado",IF($E198="","Sin fecha prometida",IF($I198&lt;&gt;"",IF($I198&lt;=$E198,"Entregado a tiempo","Entregado con retraso"),IF($F198="Entregado","Entregado sin fecha real",IF($E198&lt;'Parámetros'!$B$2,"Vencido",IF($E198='Parámetros'!$B$2,"Vence hoy",IF($E198&lt;='Parámetros'!$B$2+'Parámetros'!$B$3,"Próximo","En plazo"))))))))</f>
        <v/>
      </c>
      <c r="L198" s="24">
        <f>IF($A198="","",IF($H198="","",MAX(0,'Parámetros'!$B$2-$H198)))</f>
        <v/>
      </c>
      <c r="M198" s="25">
        <f>IF($A198="","",IF($F198="Cancelado","Gris",IF(OR($K198="Sin fecha prometida",$K198="Entregado sin fecha real",$K198="Vencido",$K198="Entregado con retraso"),"Rojo",IF($K198="Entregado a tiempo","Verde",IF($H198="","Rojo",IF(OR($L198&gt;'Parámetros'!$B$4,AND(OR($K198="Vence hoy",$K198="Próximo"),$G198&lt;'Parámetros'!$B$5)),"Ámbar","Verde"))))))</f>
        <v/>
      </c>
      <c r="N198" s="23" t="n"/>
      <c r="O198">
        <f>IFERROR('Parámetros'!D198,"")</f>
        <v/>
      </c>
      <c r="P198">
        <f>IFERROR('Parámetros'!B198,"")</f>
        <v/>
      </c>
    </row>
    <row r="199" ht="31" customHeight="1">
      <c r="A199" s="17" t="n"/>
      <c r="B199" s="18" t="n"/>
      <c r="C199" s="19" t="n"/>
      <c r="D199" s="19" t="n"/>
      <c r="E199" s="19" t="n"/>
      <c r="F199" s="17" t="n"/>
      <c r="G199" s="20" t="n"/>
      <c r="H199" s="19" t="n"/>
      <c r="I199" s="19" t="n"/>
      <c r="J199" s="21">
        <f>IF($A199="","",IF(OR($I199="",$E199=""),"",$I199-$E199))</f>
        <v/>
      </c>
      <c r="K199" s="6">
        <f>IF($A199="","",IF($F199="Cancelado","Cancelado",IF($E199="","Sin fecha prometida",IF($I199&lt;&gt;"",IF($I199&lt;=$E199,"Entregado a tiempo","Entregado con retraso"),IF($F199="Entregado","Entregado sin fecha real",IF($E199&lt;'Parámetros'!$B$2,"Vencido",IF($E199='Parámetros'!$B$2,"Vence hoy",IF($E199&lt;='Parámetros'!$B$2+'Parámetros'!$B$3,"Próximo","En plazo"))))))))</f>
        <v/>
      </c>
      <c r="L199" s="21">
        <f>IF($A199="","",IF($H199="","",MAX(0,'Parámetros'!$B$2-$H199)))</f>
        <v/>
      </c>
      <c r="M199" s="22">
        <f>IF($A199="","",IF($F199="Cancelado","Gris",IF(OR($K199="Sin fecha prometida",$K199="Entregado sin fecha real",$K199="Vencido",$K199="Entregado con retraso"),"Rojo",IF($K199="Entregado a tiempo","Verde",IF($H199="","Rojo",IF(OR($L199&gt;'Parámetros'!$B$4,AND(OR($K199="Vence hoy",$K199="Próximo"),$G199&lt;'Parámetros'!$B$5)),"Ámbar","Verde"))))))</f>
        <v/>
      </c>
      <c r="N199" s="23" t="n"/>
      <c r="O199">
        <f>IFERROR('Parámetros'!D199,"")</f>
        <v/>
      </c>
      <c r="P199">
        <f>IFERROR('Parámetros'!B199,"")</f>
        <v/>
      </c>
    </row>
    <row r="200" ht="31" customHeight="1">
      <c r="A200" s="17" t="n"/>
      <c r="B200" s="18" t="n"/>
      <c r="C200" s="19" t="n"/>
      <c r="D200" s="19" t="n"/>
      <c r="E200" s="19" t="n"/>
      <c r="F200" s="17" t="n"/>
      <c r="G200" s="20" t="n"/>
      <c r="H200" s="19" t="n"/>
      <c r="I200" s="19" t="n"/>
      <c r="J200" s="24">
        <f>IF($A200="","",IF(OR($I200="",$E200=""),"",$I200-$E200))</f>
        <v/>
      </c>
      <c r="K200" s="9">
        <f>IF($A200="","",IF($F200="Cancelado","Cancelado",IF($E200="","Sin fecha prometida",IF($I200&lt;&gt;"",IF($I200&lt;=$E200,"Entregado a tiempo","Entregado con retraso"),IF($F200="Entregado","Entregado sin fecha real",IF($E200&lt;'Parámetros'!$B$2,"Vencido",IF($E200='Parámetros'!$B$2,"Vence hoy",IF($E200&lt;='Parámetros'!$B$2+'Parámetros'!$B$3,"Próximo","En plazo"))))))))</f>
        <v/>
      </c>
      <c r="L200" s="24">
        <f>IF($A200="","",IF($H200="","",MAX(0,'Parámetros'!$B$2-$H200)))</f>
        <v/>
      </c>
      <c r="M200" s="25">
        <f>IF($A200="","",IF($F200="Cancelado","Gris",IF(OR($K200="Sin fecha prometida",$K200="Entregado sin fecha real",$K200="Vencido",$K200="Entregado con retraso"),"Rojo",IF($K200="Entregado a tiempo","Verde",IF($H200="","Rojo",IF(OR($L200&gt;'Parámetros'!$B$4,AND(OR($K200="Vence hoy",$K200="Próximo"),$G200&lt;'Parámetros'!$B$5)),"Ámbar","Verde"))))))</f>
        <v/>
      </c>
      <c r="N200" s="23" t="n"/>
      <c r="O200">
        <f>IFERROR('Parámetros'!D200,"")</f>
        <v/>
      </c>
      <c r="P200">
        <f>IFERROR('Parámetros'!B200,"")</f>
        <v/>
      </c>
    </row>
    <row r="201" ht="31" customHeight="1">
      <c r="A201" s="17" t="n"/>
      <c r="B201" s="18" t="n"/>
      <c r="C201" s="19" t="n"/>
      <c r="D201" s="19" t="n"/>
      <c r="E201" s="19" t="n"/>
      <c r="F201" s="17" t="n"/>
      <c r="G201" s="20" t="n"/>
      <c r="H201" s="19" t="n"/>
      <c r="I201" s="19" t="n"/>
      <c r="J201" s="21">
        <f>IF($A201="","",IF(OR($I201="",$E201=""),"",$I201-$E201))</f>
        <v/>
      </c>
      <c r="K201" s="6">
        <f>IF($A201="","",IF($F201="Cancelado","Cancelado",IF($E201="","Sin fecha prometida",IF($I201&lt;&gt;"",IF($I201&lt;=$E201,"Entregado a tiempo","Entregado con retraso"),IF($F201="Entregado","Entregado sin fecha real",IF($E201&lt;'Parámetros'!$B$2,"Vencido",IF($E201='Parámetros'!$B$2,"Vence hoy",IF($E201&lt;='Parámetros'!$B$2+'Parámetros'!$B$3,"Próximo","En plazo"))))))))</f>
        <v/>
      </c>
      <c r="L201" s="21">
        <f>IF($A201="","",IF($H201="","",MAX(0,'Parámetros'!$B$2-$H201)))</f>
        <v/>
      </c>
      <c r="M201" s="22">
        <f>IF($A201="","",IF($F201="Cancelado","Gris",IF(OR($K201="Sin fecha prometida",$K201="Entregado sin fecha real",$K201="Vencido",$K201="Entregado con retraso"),"Rojo",IF($K201="Entregado a tiempo","Verde",IF($H201="","Rojo",IF(OR($L201&gt;'Parámetros'!$B$4,AND(OR($K201="Vence hoy",$K201="Próximo"),$G201&lt;'Parámetros'!$B$5)),"Ámbar","Verde"))))))</f>
        <v/>
      </c>
      <c r="N201" s="23" t="n"/>
      <c r="O201">
        <f>IFERROR('Parámetros'!D201,"")</f>
        <v/>
      </c>
      <c r="P201">
        <f>IFERROR('Parámetros'!B201,"")</f>
        <v/>
      </c>
    </row>
    <row r="202" ht="31" customHeight="1">
      <c r="A202" s="17" t="n"/>
      <c r="B202" s="18" t="n"/>
      <c r="C202" s="19" t="n"/>
      <c r="D202" s="19" t="n"/>
      <c r="E202" s="19" t="n"/>
      <c r="F202" s="17" t="n"/>
      <c r="G202" s="20" t="n"/>
      <c r="H202" s="19" t="n"/>
      <c r="I202" s="19" t="n"/>
      <c r="J202" s="24">
        <f>IF($A202="","",IF(OR($I202="",$E202=""),"",$I202-$E202))</f>
        <v/>
      </c>
      <c r="K202" s="9">
        <f>IF($A202="","",IF($F202="Cancelado","Cancelado",IF($E202="","Sin fecha prometida",IF($I202&lt;&gt;"",IF($I202&lt;=$E202,"Entregado a tiempo","Entregado con retraso"),IF($F202="Entregado","Entregado sin fecha real",IF($E202&lt;'Parámetros'!$B$2,"Vencido",IF($E202='Parámetros'!$B$2,"Vence hoy",IF($E202&lt;='Parámetros'!$B$2+'Parámetros'!$B$3,"Próximo","En plazo"))))))))</f>
        <v/>
      </c>
      <c r="L202" s="24">
        <f>IF($A202="","",IF($H202="","",MAX(0,'Parámetros'!$B$2-$H202)))</f>
        <v/>
      </c>
      <c r="M202" s="25">
        <f>IF($A202="","",IF($F202="Cancelado","Gris",IF(OR($K202="Sin fecha prometida",$K202="Entregado sin fecha real",$K202="Vencido",$K202="Entregado con retraso"),"Rojo",IF($K202="Entregado a tiempo","Verde",IF($H202="","Rojo",IF(OR($L202&gt;'Parámetros'!$B$4,AND(OR($K202="Vence hoy",$K202="Próximo"),$G202&lt;'Parámetros'!$B$5)),"Ámbar","Verde"))))))</f>
        <v/>
      </c>
      <c r="N202" s="23" t="n"/>
      <c r="O202">
        <f>IFERROR('Parámetros'!D202,"")</f>
        <v/>
      </c>
      <c r="P202">
        <f>IFERROR('Parámetros'!B202,"")</f>
        <v/>
      </c>
    </row>
    <row r="203" ht="31" customHeight="1">
      <c r="A203" s="17" t="n"/>
      <c r="B203" s="18" t="n"/>
      <c r="C203" s="19" t="n"/>
      <c r="D203" s="19" t="n"/>
      <c r="E203" s="19" t="n"/>
      <c r="F203" s="17" t="n"/>
      <c r="G203" s="20" t="n"/>
      <c r="H203" s="19" t="n"/>
      <c r="I203" s="19" t="n"/>
      <c r="J203" s="21">
        <f>IF($A203="","",IF(OR($I203="",$E203=""),"",$I203-$E203))</f>
        <v/>
      </c>
      <c r="K203" s="6">
        <f>IF($A203="","",IF($F203="Cancelado","Cancelado",IF($E203="","Sin fecha prometida",IF($I203&lt;&gt;"",IF($I203&lt;=$E203,"Entregado a tiempo","Entregado con retraso"),IF($F203="Entregado","Entregado sin fecha real",IF($E203&lt;'Parámetros'!$B$2,"Vencido",IF($E203='Parámetros'!$B$2,"Vence hoy",IF($E203&lt;='Parámetros'!$B$2+'Parámetros'!$B$3,"Próximo","En plazo"))))))))</f>
        <v/>
      </c>
      <c r="L203" s="21">
        <f>IF($A203="","",IF($H203="","",MAX(0,'Parámetros'!$B$2-$H203)))</f>
        <v/>
      </c>
      <c r="M203" s="22">
        <f>IF($A203="","",IF($F203="Cancelado","Gris",IF(OR($K203="Sin fecha prometida",$K203="Entregado sin fecha real",$K203="Vencido",$K203="Entregado con retraso"),"Rojo",IF($K203="Entregado a tiempo","Verde",IF($H203="","Rojo",IF(OR($L203&gt;'Parámetros'!$B$4,AND(OR($K203="Vence hoy",$K203="Próximo"),$G203&lt;'Parámetros'!$B$5)),"Ámbar","Verde"))))))</f>
        <v/>
      </c>
      <c r="N203" s="23" t="n"/>
      <c r="O203">
        <f>IFERROR('Parámetros'!D203,"")</f>
        <v/>
      </c>
      <c r="P203">
        <f>IFERROR('Parámetros'!B203,"")</f>
        <v/>
      </c>
    </row>
    <row r="204" ht="31" customHeight="1">
      <c r="A204" s="17" t="n"/>
      <c r="B204" s="18" t="n"/>
      <c r="C204" s="19" t="n"/>
      <c r="D204" s="19" t="n"/>
      <c r="E204" s="19" t="n"/>
      <c r="F204" s="17" t="n"/>
      <c r="G204" s="20" t="n"/>
      <c r="H204" s="19" t="n"/>
      <c r="I204" s="19" t="n"/>
      <c r="J204" s="24">
        <f>IF($A204="","",IF(OR($I204="",$E204=""),"",$I204-$E204))</f>
        <v/>
      </c>
      <c r="K204" s="9">
        <f>IF($A204="","",IF($F204="Cancelado","Cancelado",IF($E204="","Sin fecha prometida",IF($I204&lt;&gt;"",IF($I204&lt;=$E204,"Entregado a tiempo","Entregado con retraso"),IF($F204="Entregado","Entregado sin fecha real",IF($E204&lt;'Parámetros'!$B$2,"Vencido",IF($E204='Parámetros'!$B$2,"Vence hoy",IF($E204&lt;='Parámetros'!$B$2+'Parámetros'!$B$3,"Próximo","En plazo"))))))))</f>
        <v/>
      </c>
      <c r="L204" s="24">
        <f>IF($A204="","",IF($H204="","",MAX(0,'Parámetros'!$B$2-$H204)))</f>
        <v/>
      </c>
      <c r="M204" s="25">
        <f>IF($A204="","",IF($F204="Cancelado","Gris",IF(OR($K204="Sin fecha prometida",$K204="Entregado sin fecha real",$K204="Vencido",$K204="Entregado con retraso"),"Rojo",IF($K204="Entregado a tiempo","Verde",IF($H204="","Rojo",IF(OR($L204&gt;'Parámetros'!$B$4,AND(OR($K204="Vence hoy",$K204="Próximo"),$G204&lt;'Parámetros'!$B$5)),"Ámbar","Verde"))))))</f>
        <v/>
      </c>
      <c r="N204" s="23" t="n"/>
      <c r="O204">
        <f>IFERROR('Parámetros'!D204,"")</f>
        <v/>
      </c>
      <c r="P204">
        <f>IFERROR('Parámetros'!B204,"")</f>
        <v/>
      </c>
    </row>
  </sheetData>
  <autoFilter ref="A4:N204"/>
  <mergeCells count="1">
    <mergeCell ref="A1:N1"/>
  </mergeCells>
  <conditionalFormatting sqref="M5:M204">
    <cfRule type="expression" priority="1" dxfId="0" stopIfTrue="1">
      <formula>$M5="Rojo"</formula>
    </cfRule>
    <cfRule type="expression" priority="2" dxfId="1" stopIfTrue="1">
      <formula>$M5="Ámbar"</formula>
    </cfRule>
    <cfRule type="expression" priority="3" dxfId="2" stopIfTrue="1">
      <formula>$M5="Verde"</formula>
    </cfRule>
    <cfRule type="expression" priority="4" dxfId="3" stopIfTrue="1">
      <formula>$M5="Gris"</formula>
    </cfRule>
  </conditionalFormatting>
  <conditionalFormatting sqref="E5:E204">
    <cfRule type="expression" priority="5" dxfId="4" stopIfTrue="0">
      <formula>AND($D5&lt;&gt;"",$E5&lt;&gt;"",$D5&lt;&gt;$E5)</formula>
    </cfRule>
  </conditionalFormatting>
  <conditionalFormatting sqref="G5:G204">
    <cfRule type="expression" priority="6" dxfId="0" stopIfTrue="1">
      <formula>OR(AND($F5="Entregado",$G5&lt;1),AND($G5=1,$I5=""))</formula>
    </cfRule>
  </conditionalFormatting>
  <dataValidations count="9">
    <dataValidation sqref="A5:A204" showDropDown="0" showInputMessage="1" showErrorMessage="1" allowBlank="0" errorTitle="Folio duplicado" error="Capture un folio único o deje la celda vacía." promptTitle="Folio interno" prompt="El folio identifica el registro y no debe repetirse." type="custom" errorStyle="stop">
      <formula1>OR(A5="",COUNTIF($A$5:$A$204,A5)=1)</formula1>
    </dataValidation>
    <dataValidation sqref="F5:F204" showDropDown="0" showInputMessage="1" showErrorMessage="1" allowBlank="0" errorTitle="Etapa no válida" error="Seleccione una etapa del catálogo." promptTitle="Etapa" prompt="Elija la etapa administrativa vigente." type="list" errorStyle="stop">
      <formula1>$O$2:$O$9</formula1>
    </dataValidation>
    <dataValidation sqref="G5:G204" showDropDown="0" showInputMessage="1" showErrorMessage="1" allowBlank="0" errorTitle="Avance no válido" error="Capture un porcentaje entre 0% y 100%, o deje vacío." promptTitle="Avance declarado" prompt="Estimación administrativa; no es diagnóstico ni certificación." type="decimal" errorStyle="stop" operator="between">
      <formula1>0</formula1>
      <formula2>1</formula2>
    </dataValidation>
    <dataValidation sqref="C5:C204" showDropDown="0" showInputMessage="1" showErrorMessage="1" allowBlank="0" errorTitle="Fecha no válida" error="Capture una fecha entre 01/01/2020 y 31/12/2035." promptTitle="Fecha de recepción" prompt="Capture la fecha administrativa de recepción." type="custom" errorStyle="stop">
      <formula1>OR(C5="",AND(ISNUMBER(C5),C5&gt;=DATE(2020,1,1),C5&lt;=DATE(2035,12,31)))</formula1>
    </dataValidation>
    <dataValidation sqref="D5:D204" showDropDown="0" showInputMessage="1" showErrorMessage="1" allowBlank="0" errorTitle="Promesa no válida" error="La promesa original debe ser igual o posterior a la recepción." promptTitle="Primer compromiso" prompt="Conserve aquí la primera fecha prometida." type="custom" errorStyle="stop">
      <formula1>OR(D5="",AND(ISNUMBER(D5),D5&gt;=DATE(2020,1,1),D5&lt;=DATE(2035,12,31),OR($C5="",D5&gt;=$C5)))</formula1>
    </dataValidation>
    <dataValidation sqref="E5:E204" showDropDown="0" showInputMessage="1" showErrorMessage="1" allowBlank="0" errorTitle="Promesa no válida" error="La promesa vigente debe ser igual o posterior a la recepción." promptTitle="Compromiso vigente" prompt="Registre aquí una reprogramación; no cambie la columna D." type="custom" errorStyle="stop">
      <formula1>OR(E5="",AND(ISNUMBER(E5),E5&gt;=DATE(2020,1,1),E5&lt;=DATE(2035,12,31),OR($C5="",E5&gt;=$C5)))</formula1>
    </dataValidation>
    <dataValidation sqref="H5:H204" showDropDown="0" showInputMessage="1" showErrorMessage="1" allowBlank="0" errorTitle="Actualización no válida" error="Use una fecha desde la recepción hasta la fecha de corte." promptTitle="Última actualización" prompt="No capture una fecha posterior al corte vigente." type="custom" errorStyle="stop">
      <formula1>OR(H5="",AND(ISNUMBER(H5),H5&gt;=DATE(2020,1,1),H5&lt;=DATE(2035,12,31),OR($C5="",H5&gt;=$C5),H5&lt;=$P$2))</formula1>
    </dataValidation>
    <dataValidation sqref="I5:I204" showDropDown="0" showInputMessage="1" showErrorMessage="1" allowBlank="0" errorTitle="Entrega no válida" error="La entrega real no puede ser anterior a la recepción." promptTitle="Fecha real de entrega" prompt="Capture la fecha solo cuando la entrega haya ocurrido." type="custom" errorStyle="stop">
      <formula1>OR(I5="",AND(ISNUMBER(I5),I5&gt;=DATE(2020,1,1),I5&lt;=DATE(2035,12,31),OR($C5="",I5&gt;=$C5)))</formula1>
    </dataValidation>
    <dataValidation sqref="N5:N204" showDropDown="0" showInputMessage="1" showErrorMessage="1" allowBlank="0" errorTitle="Texto demasiado largo" error="Use hasta 250 caracteres y no incluya datos personales." promptTitle="Observación administrativa" prompt="No incluya nombres, teléfonos, placas, domicilios ni datos personales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2" customWidth="1" min="3" max="3"/>
    <col width="31" customWidth="1" min="4" max="4"/>
    <col width="3" customWidth="1" min="5" max="5"/>
    <col width="13" customWidth="1" min="6" max="6"/>
    <col width="58" customWidth="1" min="7" max="7"/>
  </cols>
  <sheetData>
    <row r="1" ht="28" customHeight="1">
      <c r="A1" s="1" t="inlineStr">
        <is>
          <t>PARÁMETROS Y CRITERIOS DEL SEMÁFORO</t>
        </is>
      </c>
    </row>
    <row r="2" ht="28" customHeight="1">
      <c r="A2" s="7" t="inlineStr">
        <is>
          <t>Fecha de corte</t>
        </is>
      </c>
      <c r="B2" s="19" t="n">
        <v>46274</v>
      </c>
      <c r="C2" s="7" t="inlineStr">
        <is>
          <t>Catálogo de etapas</t>
        </is>
      </c>
      <c r="D2" s="23" t="inlineStr">
        <is>
          <t>Recepción</t>
        </is>
      </c>
      <c r="E2" s="9" t="n"/>
      <c r="F2" s="26" t="inlineStr">
        <is>
          <t>Rojo</t>
        </is>
      </c>
      <c r="G2" s="9" t="inlineStr">
        <is>
          <t>Compromiso vencido o inconsistente; requiere seguimiento inmediato.</t>
        </is>
      </c>
    </row>
    <row r="3" ht="28" customHeight="1">
      <c r="A3" s="4" t="inlineStr">
        <is>
          <t>Días para considerar próximo</t>
        </is>
      </c>
      <c r="B3" s="27" t="n">
        <v>2</v>
      </c>
      <c r="C3" s="6" t="n"/>
      <c r="D3" s="23" t="inlineStr">
        <is>
          <t>En espera de autorización</t>
        </is>
      </c>
      <c r="E3" s="6" t="n"/>
      <c r="F3" s="28" t="inlineStr">
        <is>
          <t>Ámbar</t>
        </is>
      </c>
      <c r="G3" s="6" t="inlineStr">
        <is>
          <t>Próximo con avance bajo o sin actualización por más del límite.</t>
        </is>
      </c>
    </row>
    <row r="4" ht="28" customHeight="1">
      <c r="A4" s="7" t="inlineStr">
        <is>
          <t>Días máximos sin actualización</t>
        </is>
      </c>
      <c r="B4" s="27" t="n">
        <v>2</v>
      </c>
      <c r="C4" s="9" t="n"/>
      <c r="D4" s="23" t="inlineStr">
        <is>
          <t>En espera de refacciones</t>
        </is>
      </c>
      <c r="E4" s="9" t="n"/>
      <c r="F4" s="29" t="inlineStr">
        <is>
          <t>Verde</t>
        </is>
      </c>
      <c r="G4" s="9" t="inlineStr">
        <is>
          <t>Sin alerta según los datos capturados y los parámetros actuales.</t>
        </is>
      </c>
    </row>
    <row r="5" ht="28" customHeight="1">
      <c r="A5" s="4" t="inlineStr">
        <is>
          <t>Avance mínimo cerca de entrega</t>
        </is>
      </c>
      <c r="B5" s="20" t="n">
        <v>0.8</v>
      </c>
      <c r="C5" s="6" t="n"/>
      <c r="D5" s="23" t="inlineStr">
        <is>
          <t>En proceso</t>
        </is>
      </c>
      <c r="E5" s="6" t="n"/>
      <c r="F5" s="30" t="inlineStr">
        <is>
          <t>Gris</t>
        </is>
      </c>
      <c r="G5" s="6" t="inlineStr">
        <is>
          <t>Registro cancelado conservado para control administrativo.</t>
        </is>
      </c>
    </row>
    <row r="6" ht="28" customHeight="1">
      <c r="A6" s="9" t="n"/>
      <c r="B6" s="9" t="n"/>
      <c r="C6" s="9" t="n"/>
      <c r="D6" s="23" t="inlineStr">
        <is>
          <t>Control final</t>
        </is>
      </c>
      <c r="E6" s="9" t="n"/>
      <c r="F6" s="9" t="n"/>
      <c r="G6" s="9" t="n"/>
    </row>
    <row r="7" ht="28" customHeight="1">
      <c r="A7" s="6" t="n"/>
      <c r="B7" s="6" t="n"/>
      <c r="C7" s="6" t="n"/>
      <c r="D7" s="23" t="inlineStr">
        <is>
          <t>Listo para entrega</t>
        </is>
      </c>
      <c r="E7" s="6" t="n"/>
      <c r="F7" s="6" t="n"/>
      <c r="G7" s="6" t="n"/>
    </row>
    <row r="8" ht="28" customHeight="1">
      <c r="A8" s="9" t="n"/>
      <c r="B8" s="9" t="n"/>
      <c r="C8" s="9" t="n"/>
      <c r="D8" s="23" t="inlineStr">
        <is>
          <t>Entregado</t>
        </is>
      </c>
      <c r="E8" s="9" t="n"/>
      <c r="F8" s="9" t="n"/>
      <c r="G8" s="9" t="n"/>
    </row>
    <row r="9" ht="28" customHeight="1">
      <c r="A9" s="6" t="n"/>
      <c r="B9" s="6" t="n"/>
      <c r="C9" s="6" t="n"/>
      <c r="D9" s="23" t="inlineStr">
        <is>
          <t>Cancelado</t>
        </is>
      </c>
      <c r="E9" s="6" t="n"/>
      <c r="F9" s="6" t="n"/>
      <c r="G9" s="6" t="n"/>
    </row>
    <row r="10"/>
    <row r="11">
      <c r="A11" s="12" t="inlineStr">
        <is>
          <t>Notas de uso</t>
        </is>
      </c>
      <c r="B11" s="12" t="n"/>
      <c r="C11" s="12" t="n"/>
      <c r="D11" s="12" t="n"/>
      <c r="E11" s="12" t="n"/>
      <c r="F11" s="12" t="n"/>
      <c r="G11" s="12" t="n"/>
    </row>
    <row r="12" ht="26" customHeight="1">
      <c r="A12" s="14" t="inlineStr">
        <is>
          <t>Las celdas amarillas son supuestos editables; ajuste los límites según la operación del taller.</t>
        </is>
      </c>
      <c r="B12" s="14" t="n"/>
      <c r="C12" s="14" t="n"/>
      <c r="D12" s="14" t="n"/>
      <c r="E12" s="14" t="n"/>
      <c r="F12" s="14" t="n"/>
      <c r="G12" s="14" t="n"/>
    </row>
    <row r="13" ht="26" customHeight="1">
      <c r="A13" s="13" t="inlineStr">
        <is>
          <t>Cambiar la fecha de corte recalcula los indicadores y semáforos al abrir el archivo en Excel.</t>
        </is>
      </c>
      <c r="B13" s="13" t="n"/>
      <c r="C13" s="13" t="n"/>
      <c r="D13" s="13" t="n"/>
      <c r="E13" s="13" t="n"/>
      <c r="F13" s="13" t="n"/>
      <c r="G13" s="13" t="n"/>
    </row>
    <row r="14" ht="26" customHeight="1">
      <c r="A14" s="14" t="inlineStr">
        <is>
          <t>Los criterios son administrativos y no garantizan tarifas, contratos, normas ni cumplimiento.</t>
        </is>
      </c>
      <c r="B14" s="14" t="n"/>
      <c r="C14" s="14" t="n"/>
      <c r="D14" s="14" t="n"/>
      <c r="E14" s="14" t="n"/>
      <c r="F14" s="14" t="n"/>
      <c r="G14" s="14" t="n"/>
    </row>
    <row r="15" ht="26" customHeight="1">
      <c r="A15" s="13" t="inlineStr">
        <is>
          <t>No cambie el significado de las etapas sin revisar su uso en la captura.</t>
        </is>
      </c>
      <c r="B15" s="13" t="n"/>
      <c r="C15" s="13" t="n"/>
      <c r="D15" s="13" t="n"/>
      <c r="E15" s="13" t="n"/>
      <c r="F15" s="13" t="n"/>
      <c r="G15" s="13" t="n"/>
    </row>
  </sheetData>
  <mergeCells count="1">
    <mergeCell ref="A1:G1"/>
  </mergeCells>
  <dataValidations count="3">
    <dataValidation sqref="B2" showDropDown="0" showInputMessage="1" showErrorMessage="1" allowBlank="0" errorTitle="Fecha no válida" error="Capture una fecha entre 01/01/2020 y 31/12/2035." promptTitle="Fecha de corte" prompt="Fecha usada para calcular vencimientos y días sin actualización." type="date" errorStyle="stop" operator="between">
      <formula1>DATE(2020,1,1)</formula1>
      <formula2>DATE(2035,12,31)</formula2>
    </dataValidation>
    <dataValidation sqref="B3:B4" showDropDown="0" showInputMessage="1" showErrorMessage="1" allowBlank="0" errorTitle="Límite no válido" error="Capture un número entero entre 0 y 365." promptTitle="Días de control" prompt="Capture un límite operativo en días completos." type="whole" errorStyle="stop" operator="between">
      <formula1>0</formula1>
      <formula2>365</formula2>
    </dataValidation>
    <dataValidation sqref="B5" showDropDown="0" showInputMessage="1" showErrorMessage="1" allowBlank="0" errorTitle="Porcentaje no válido" error="Capture un porcentaje entre 0% y 100%." promptTitle="Avance mínimo" prompt="Capture el avance mínimo requerido cerca de la entrega." type="decimal" errorStyle="stop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automotriz ficticio</dc:creator>
  <dc:title xmlns:dc="http://purl.org/dc/elements/1.1/">Control de fechas prometidas de entrega</dc:title>
  <dc:description xmlns:dc="http://purl.org/dc/elements/1.1/">Libro administrativo con ejemplos ficticios para seguimiento manual de fechas prometidas.</dc:description>
  <dc:subject xmlns:dc="http://purl.org/dc/elements/1.1/">Seguimiento administrativo de compromisos de entrega</dc:subject>
  <dc:language xmlns:dc="http://purl.org/dc/elements/1.1/">es-MX</dc:language>
  <dcterms:created xmlns:dcterms="http://purl.org/dc/terms/" xmlns:xsi="http://www.w3.org/2001/XMLSchema-instance" xsi:type="dcterms:W3CDTF">2026-09-09T18:57:12Z</dcterms:created>
  <dcterms:modified xmlns:dcterms="http://purl.org/dc/terms/" xmlns:xsi="http://www.w3.org/2001/XMLSchema-instance" xsi:type="dcterms:W3CDTF">2026-09-09T18:57:13+00:00Z</dcterms:modified>
</cp:coreProperties>
</file>