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2" hidden="1">'Parámetros'!$A$3:$D$9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 &quot;días&quot;;-0 &quot;días&quot;;0 &quot;dí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670"/>
      <sz val="9"/>
    </font>
    <font>
      <name val="Calibri"/>
      <b val="1"/>
      <color rgb="0028323C"/>
      <sz val="10"/>
    </font>
    <font>
      <name val="Calibri"/>
      <color rgb="0028323C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9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9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Entregas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'Resumen'!E4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'Resumen'!$D$5:$D$10</f>
            </numRef>
          </cat>
          <val>
            <numRef>
              <f>'Resumen'!$E$5:$E$10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ChecklistEntregas" displayName="TablaChecklistEntregas" ref="A3:U103" headerRowCount="1">
  <autoFilter ref="A3:U103"/>
  <tableColumns count="21">
    <tableColumn id="1" name="Folio ficticio"/>
    <tableColumn id="2" name="Fecha programada"/>
    <tableColumn id="3" name="Fecha real"/>
    <tableColumn id="4" name="Cliente ficticio"/>
    <tableColumn id="5" name="Vehículo ficticio"/>
    <tableColumn id="6" name="Identificador ficticio"/>
    <tableColumn id="7" name="Responsable ficticio"/>
    <tableColumn id="8" name="Trabajo acordado verificado"/>
    <tableColumn id="9" name="Limpieza verificada"/>
    <tableColumn id="10" name="Revisión visual registrada"/>
    <tableColumn id="11" name="Pertenencias entregadas"/>
    <tableColumn id="12" name="Documentos entregados"/>
    <tableColumn id="13" name="Explicación realizada"/>
    <tableColumn id="14" name="Conformidad registrada"/>
    <tableColumn id="15" name="Importe orden (MXN)"/>
    <tableColumn id="16" name="Saldo pendiente (MXN)"/>
    <tableColumn id="17" name="% avance checklist"/>
    <tableColumn id="18" name="Diferencia de días"/>
    <tableColumn id="19" name="Estado calculado"/>
    <tableColumn id="20" name="Observaciones"/>
    <tableColumn id="21" name="Alerta calcul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34" customWidth="1" min="4" max="4"/>
    <col width="14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Checklist de entrega de vehículo reparado</t>
        </is>
      </c>
    </row>
    <row r="2" ht="32" customHeight="1">
      <c r="A2" s="2" t="inlineStr">
        <is>
          <t>Taller Muestra Engrane de Cartón (negocio ficticio). Indicadores administrativos calculados a partir de la hoja Checklist.</t>
        </is>
      </c>
    </row>
    <row r="3">
      <c r="A3" s="3" t="inlineStr">
        <is>
          <t>Fecha de corte</t>
        </is>
      </c>
      <c r="B3" s="4">
        <f>TODAY()</f>
        <v/>
      </c>
    </row>
    <row r="4">
      <c r="A4" s="5" t="inlineStr">
        <is>
          <t>Indicador</t>
        </is>
      </c>
      <c r="B4" s="5" t="inlineStr">
        <is>
          <t>Resultado</t>
        </is>
      </c>
      <c r="D4" s="5" t="inlineStr">
        <is>
          <t>Estado</t>
        </is>
      </c>
      <c r="E4" s="5" t="inlineStr">
        <is>
          <t>Registros</t>
        </is>
      </c>
    </row>
    <row r="5">
      <c r="A5" s="6" t="inlineStr">
        <is>
          <t>Entregas registradas</t>
        </is>
      </c>
      <c r="B5" s="7">
        <f>IFERROR(COUNTIF(Checklist!$A$4:$A$103,"&lt;&gt;"),0)</f>
        <v/>
      </c>
      <c r="D5" s="6" t="inlineStr">
        <is>
          <t>En preparación</t>
        </is>
      </c>
      <c r="E5" s="7">
        <f>IFERROR(COUNTIF(Checklist!$S$4:$S$103,"En preparación"),0)</f>
        <v/>
      </c>
    </row>
    <row r="6">
      <c r="A6" s="8" t="inlineStr">
        <is>
          <t>Programadas sin fecha real</t>
        </is>
      </c>
      <c r="B6" s="9">
        <f>IFERROR(COUNTIFS(Checklist!$A$4:$A$103,"&lt;&gt;",Checklist!$C$4:$C$103,""),0)</f>
        <v/>
      </c>
      <c r="D6" s="8" t="inlineStr">
        <is>
          <t>Lista</t>
        </is>
      </c>
      <c r="E6" s="9">
        <f>IFERROR(COUNTIF(Checklist!$S$4:$S$103,"Lista para entregar"),0)</f>
        <v/>
      </c>
    </row>
    <row r="7">
      <c r="A7" s="6" t="inlineStr">
        <is>
          <t>Entregas con fecha real</t>
        </is>
      </c>
      <c r="B7" s="7">
        <f>IFERROR(COUNT(Checklist!$C$4:$C$103),0)</f>
        <v/>
      </c>
      <c r="D7" s="6" t="inlineStr">
        <is>
          <t>Vencida</t>
        </is>
      </c>
      <c r="E7" s="7">
        <f>IFERROR(COUNTIF(Checklist!$S$4:$S$103,"Vencida"),0)</f>
        <v/>
      </c>
    </row>
    <row r="8">
      <c r="A8" s="8" t="inlineStr">
        <is>
          <t>Entregadas completas</t>
        </is>
      </c>
      <c r="B8" s="9">
        <f>IFERROR(COUNTIF(Checklist!$S$4:$S$103,"Entregada completa"),0)</f>
        <v/>
      </c>
      <c r="D8" s="8" t="inlineStr">
        <is>
          <t>Completa</t>
        </is>
      </c>
      <c r="E8" s="9">
        <f>IFERROR(COUNTIF(Checklist!$S$4:$S$103,"Entregada completa"),0)</f>
        <v/>
      </c>
    </row>
    <row r="9">
      <c r="A9" s="6" t="inlineStr">
        <is>
          <t>Saldo capturado total</t>
        </is>
      </c>
      <c r="B9" s="10">
        <f>IFERROR(SUM(Checklist!$P$4:$P$103),0)</f>
        <v/>
      </c>
      <c r="D9" s="6" t="inlineStr">
        <is>
          <t>Con pendientes</t>
        </is>
      </c>
      <c r="E9" s="7">
        <f>IFERROR(COUNTIF(Checklist!$S$4:$S$103,"Entregada con pendientes"),0)</f>
        <v/>
      </c>
    </row>
    <row r="10">
      <c r="A10" s="8" t="inlineStr">
        <is>
          <t>Avance promedio del checklist</t>
        </is>
      </c>
      <c r="B10" s="11">
        <f>IFERROR(AVERAGEIF(Checklist!$A$4:$A$103,"&lt;&gt;",Checklist!$Q$4:$Q$103),"")</f>
        <v/>
      </c>
      <c r="D10" s="8" t="inlineStr">
        <is>
          <t>Con saldo</t>
        </is>
      </c>
      <c r="E10" s="9">
        <f>IFERROR(COUNTIF(Checklist!$S$4:$S$103,"Entregada con saldo"),0)</f>
        <v/>
      </c>
    </row>
    <row r="11">
      <c r="A11" s="6" t="inlineStr">
        <is>
          <t>Registros con alerta</t>
        </is>
      </c>
      <c r="B11" s="7">
        <f>IFERROR(COUNTIF(Checklist!$U$4:$U$103,"?*"),0)</f>
        <v/>
      </c>
      <c r="D11" s="6" t="n"/>
      <c r="E11" s="7" t="n"/>
    </row>
    <row r="12"/>
    <row r="13">
      <c r="A13" s="5" t="inlineStr">
        <is>
          <t>Periodo y oportunidad</t>
        </is>
      </c>
      <c r="B13" s="5" t="inlineStr">
        <is>
          <t>Resultado</t>
        </is>
      </c>
      <c r="D13" s="5" t="inlineStr">
        <is>
          <t>Advertencia comprobable</t>
        </is>
      </c>
      <c r="E13" s="5" t="inlineStr">
        <is>
          <t>Casos</t>
        </is>
      </c>
    </row>
    <row r="14">
      <c r="A14" s="6" t="inlineStr">
        <is>
          <t>Primera fecha programada</t>
        </is>
      </c>
      <c r="B14" s="12">
        <f>IF(COUNT(Checklist!$B$4:$B$103)=0,"",MIN(Checklist!$B$4:$B$103))</f>
        <v/>
      </c>
      <c r="D14" s="6" t="inlineStr">
        <is>
          <t>Entregadas con checklist incompleto</t>
        </is>
      </c>
      <c r="E14" s="7">
        <f>IFERROR(COUNTIFS(Checklist!$C$4:$C$103,"&lt;&gt;",Checklist!$Q$4:$Q$103,"&lt;1"),0)</f>
        <v/>
      </c>
    </row>
    <row r="15">
      <c r="A15" s="8" t="inlineStr">
        <is>
          <t>Última fecha programada</t>
        </is>
      </c>
      <c r="B15" s="13">
        <f>IF(COUNT(Checklist!$B$4:$B$103)=0,"",MAX(Checklist!$B$4:$B$103))</f>
        <v/>
      </c>
      <c r="D15" s="8" t="inlineStr">
        <is>
          <t>Entregadas con saldo o saldo vacío</t>
        </is>
      </c>
      <c r="E15" s="9">
        <f>IFERROR(COUNTIFS(Checklist!$C$4:$C$103,"&lt;&gt;",Checklist!$P$4:$P$103,"&gt;"&amp;'Parámetros'!$B$5)+COUNTIFS(Checklist!$C$4:$C$103,"&lt;&gt;",Checklist!$P$4:$P$103,""),0)</f>
        <v/>
      </c>
    </row>
    <row r="16">
      <c r="A16" s="6" t="inlineStr">
        <is>
          <t>Próximas entregas según parámetro</t>
        </is>
      </c>
      <c r="B16" s="7">
        <f>IFERROR(COUNTIFS(Checklist!$B$4:$B$103,"&gt;="&amp;TODAY(),Checklist!$B$4:$B$103,"&lt;="&amp;TODAY()+'Parámetros'!$B$4,Checklist!$C$4:$C$103,""),0)</f>
        <v/>
      </c>
      <c r="D16" s="6" t="inlineStr">
        <is>
          <t>Registros sin fecha programada</t>
        </is>
      </c>
      <c r="E16" s="7">
        <f>IFERROR(COUNTIFS(Checklist!$A$4:$A$103,"&lt;&gt;",Checklist!$B$4:$B$103,""),0)</f>
        <v/>
      </c>
    </row>
    <row r="17">
      <c r="A17" s="8" t="inlineStr">
        <is>
          <t>Entregas programadas vencidas</t>
        </is>
      </c>
      <c r="B17" s="9">
        <f>IFERROR(COUNTIF(Checklist!$S$4:$S$103,"Vencida"),0)</f>
        <v/>
      </c>
      <c r="D17" s="8" t="inlineStr">
        <is>
          <t>Registros con observaciones</t>
        </is>
      </c>
      <c r="E17" s="9">
        <f>IFERROR(COUNTIFS(Checklist!$A$4:$A$103,"&lt;&gt;",Checklist!$T$4:$T$103,"&lt;&gt;"),0)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3" customWidth="1" min="3" max="3"/>
    <col width="27" customWidth="1" min="4" max="4"/>
    <col width="29" customWidth="1" min="5" max="5"/>
    <col width="17" customWidth="1" min="6" max="6"/>
    <col width="26" customWidth="1" min="7" max="7"/>
    <col width="17" customWidth="1" min="8" max="8"/>
    <col width="15" customWidth="1" min="9" max="9"/>
    <col width="18" customWidth="1" min="10" max="10"/>
    <col width="17" customWidth="1" min="11" max="11"/>
    <col width="16" customWidth="1" min="12" max="12"/>
    <col width="16" customWidth="1" min="13" max="13"/>
    <col width="17" customWidth="1" min="14" max="14"/>
    <col width="16" customWidth="1" min="15" max="15"/>
    <col width="17" customWidth="1" min="16" max="16"/>
    <col width="15" customWidth="1" min="17" max="17"/>
    <col width="14" customWidth="1" min="18" max="18"/>
    <col width="23" customWidth="1" min="19" max="19"/>
    <col width="35" customWidth="1" min="20" max="20"/>
    <col width="43" customWidth="1" min="21" max="21"/>
  </cols>
  <sheetData>
    <row r="1" ht="28" customHeight="1">
      <c r="A1" s="1" t="inlineStr">
        <is>
          <t>Captura de entrega de vehículo reparado</t>
        </is>
      </c>
    </row>
    <row r="2" ht="30" customHeight="1">
      <c r="A2" s="2" t="inlineStr">
        <is>
          <t>Celdas amarillas: captura editable. Los ejemplos, clientes, responsables, vehículos, placas y folios son ficticios.</t>
        </is>
      </c>
    </row>
    <row r="3" ht="52" customHeight="1">
      <c r="A3" s="14" t="inlineStr">
        <is>
          <t>Folio ficticio</t>
        </is>
      </c>
      <c r="B3" s="14" t="inlineStr">
        <is>
          <t>Fecha programada</t>
        </is>
      </c>
      <c r="C3" s="14" t="inlineStr">
        <is>
          <t>Fecha real</t>
        </is>
      </c>
      <c r="D3" s="14" t="inlineStr">
        <is>
          <t>Cliente ficticio</t>
        </is>
      </c>
      <c r="E3" s="14" t="inlineStr">
        <is>
          <t>Vehículo ficticio</t>
        </is>
      </c>
      <c r="F3" s="14" t="inlineStr">
        <is>
          <t>Identificador ficticio</t>
        </is>
      </c>
      <c r="G3" s="14" t="inlineStr">
        <is>
          <t>Responsable ficticio</t>
        </is>
      </c>
      <c r="H3" s="14" t="inlineStr">
        <is>
          <t>Trabajo acordado verificado</t>
        </is>
      </c>
      <c r="I3" s="14" t="inlineStr">
        <is>
          <t>Limpieza verificada</t>
        </is>
      </c>
      <c r="J3" s="14" t="inlineStr">
        <is>
          <t>Revisión visual registrada</t>
        </is>
      </c>
      <c r="K3" s="14" t="inlineStr">
        <is>
          <t>Pertenencias entregadas</t>
        </is>
      </c>
      <c r="L3" s="14" t="inlineStr">
        <is>
          <t>Documentos entregados</t>
        </is>
      </c>
      <c r="M3" s="14" t="inlineStr">
        <is>
          <t>Explicación realizada</t>
        </is>
      </c>
      <c r="N3" s="14" t="inlineStr">
        <is>
          <t>Conformidad registrada</t>
        </is>
      </c>
      <c r="O3" s="14" t="inlineStr">
        <is>
          <t>Importe orden (MXN)</t>
        </is>
      </c>
      <c r="P3" s="14" t="inlineStr">
        <is>
          <t>Saldo pendiente (MXN)</t>
        </is>
      </c>
      <c r="Q3" s="14" t="inlineStr">
        <is>
          <t>% avance checklist</t>
        </is>
      </c>
      <c r="R3" s="14" t="inlineStr">
        <is>
          <t>Diferencia de días</t>
        </is>
      </c>
      <c r="S3" s="14" t="inlineStr">
        <is>
          <t>Estado calculado</t>
        </is>
      </c>
      <c r="T3" s="14" t="inlineStr">
        <is>
          <t>Observaciones</t>
        </is>
      </c>
      <c r="U3" s="14" t="inlineStr">
        <is>
          <t>Alerta calculada</t>
        </is>
      </c>
    </row>
    <row r="4" ht="36" customHeight="1">
      <c r="A4" s="15" t="inlineStr">
        <is>
          <t>FIC-ENT-2026-001</t>
        </is>
      </c>
      <c r="B4" s="16" t="n">
        <v>46262</v>
      </c>
      <c r="C4" s="16" t="n">
        <v>46262</v>
      </c>
      <c r="D4" s="15" t="inlineStr">
        <is>
          <t>Andrea Nube (persona ficticia)</t>
        </is>
      </c>
      <c r="E4" s="15" t="inlineStr">
        <is>
          <t>Nébula Rayo 2021 (vehículo ficticio)</t>
        </is>
      </c>
      <c r="F4" s="15" t="inlineStr">
        <is>
          <t>FIC-101</t>
        </is>
      </c>
      <c r="G4" s="15" t="inlineStr">
        <is>
          <t>Luis Engrane (persona ficticia)</t>
        </is>
      </c>
      <c r="H4" s="17" t="inlineStr">
        <is>
          <t>Sí</t>
        </is>
      </c>
      <c r="I4" s="17" t="inlineStr">
        <is>
          <t>Sí</t>
        </is>
      </c>
      <c r="J4" s="17" t="inlineStr">
        <is>
          <t>No aplica</t>
        </is>
      </c>
      <c r="K4" s="17" t="inlineStr">
        <is>
          <t>Sí</t>
        </is>
      </c>
      <c r="L4" s="17" t="inlineStr">
        <is>
          <t>Sí</t>
        </is>
      </c>
      <c r="M4" s="17" t="inlineStr">
        <is>
          <t>Sí</t>
        </is>
      </c>
      <c r="N4" s="17" t="inlineStr">
        <is>
          <t>Sí</t>
        </is>
      </c>
      <c r="O4" s="18" t="n">
        <v>4850</v>
      </c>
      <c r="P4" s="18" t="n">
        <v>0</v>
      </c>
      <c r="Q4" s="19">
        <f>IF(A4="","",IFERROR((COUNTIF(H4:N4,"Sí")+COUNTIF(H4:N4,"No aplica"))/7,""))</f>
        <v/>
      </c>
      <c r="R4" s="20">
        <f>IF(A4="","",IF(OR(B4="",C4=""),"",IFERROR(C4-B4,"")))</f>
        <v/>
      </c>
      <c r="S4" s="21">
        <f>IF(A4="","",IF(C4&lt;&gt;"",IF(Q4&lt;1,"Entregada con pendientes",IF(OR(P4="",P4&gt;'Parámetros'!$B$5),"Entregada con saldo","Entregada completa")),IF(AND(B4&lt;&gt;"",B4&lt;TODAY()),"Vencida",IF(Q4=1,"Lista para entregar","En preparación"))))</f>
        <v/>
      </c>
      <c r="T4" s="15" t="inlineStr"/>
      <c r="U4" s="22">
        <f>IF(A4="","",IF(B4="","Falta fecha programada. ","")&amp;IF(OR(D4="",E4="",G4=""),"Faltan datos de entrega. ","")&amp;IF(AND(C4="",B4&lt;&gt;"",B4&lt;TODAY()),"Entrega programada vencida. ","")&amp;IF(AND(C4="",OR(COUNTIF(H4:N4,"No")&gt;0,COUNTIF(H4:N4,"Pendiente")&gt;0)),"Hay puntos pendientes antes de entregar. ","")&amp;IF(AND(C4&lt;&gt;"",Q4&lt;1),"Checklist incompleto al entregar. ","")&amp;IF(AND(C4&lt;&gt;"",OR(P4="",P4&gt;'Parámetros'!$B$5)),"Revisar saldo capturado. ","")&amp;IF(T4&lt;&gt;"","Consultar observaciones.",""))</f>
        <v/>
      </c>
    </row>
    <row r="5" ht="36" customHeight="1">
      <c r="A5" s="15" t="inlineStr">
        <is>
          <t>FIC-ENT-2026-002</t>
        </is>
      </c>
      <c r="B5" s="16" t="n">
        <v>46264</v>
      </c>
      <c r="C5" s="16" t="n">
        <v>46266</v>
      </c>
      <c r="D5" s="15" t="inlineStr">
        <is>
          <t>Bruno Cometa (persona ficticia)</t>
        </is>
      </c>
      <c r="E5" s="15" t="inlineStr">
        <is>
          <t>Quimera Ruta 2019 (vehículo ficticio)</t>
        </is>
      </c>
      <c r="F5" s="15" t="inlineStr">
        <is>
          <t>FIC-102</t>
        </is>
      </c>
      <c r="G5" s="15" t="inlineStr">
        <is>
          <t>Mara Pistón (persona ficticia)</t>
        </is>
      </c>
      <c r="H5" s="17" t="inlineStr">
        <is>
          <t>Sí</t>
        </is>
      </c>
      <c r="I5" s="17" t="inlineStr">
        <is>
          <t>Sí</t>
        </is>
      </c>
      <c r="J5" s="17" t="inlineStr">
        <is>
          <t>Pendiente</t>
        </is>
      </c>
      <c r="K5" s="17" t="inlineStr">
        <is>
          <t>Sí</t>
        </is>
      </c>
      <c r="L5" s="17" t="inlineStr">
        <is>
          <t>Sí</t>
        </is>
      </c>
      <c r="M5" s="17" t="inlineStr">
        <is>
          <t>Sí</t>
        </is>
      </c>
      <c r="N5" s="17" t="inlineStr">
        <is>
          <t>Sí</t>
        </is>
      </c>
      <c r="O5" s="18" t="n">
        <v>6300</v>
      </c>
      <c r="P5" s="18" t="n">
        <v>0</v>
      </c>
      <c r="Q5" s="23">
        <f>IF(A5="","",IFERROR((COUNTIF(H5:N5,"Sí")+COUNTIF(H5:N5,"No aplica"))/7,""))</f>
        <v/>
      </c>
      <c r="R5" s="24">
        <f>IF(A5="","",IF(OR(B5="",C5=""),"",IFERROR(C5-B5,"")))</f>
        <v/>
      </c>
      <c r="S5" s="25">
        <f>IF(A5="","",IF(C5&lt;&gt;"",IF(Q5&lt;1,"Entregada con pendientes",IF(OR(P5="",P5&gt;'Parámetros'!$B$5),"Entregada con saldo","Entregada completa")),IF(AND(B5&lt;&gt;"",B5&lt;TODAY()),"Vencida",IF(Q5=1,"Lista para entregar","En preparación"))))</f>
        <v/>
      </c>
      <c r="T5" s="15" t="inlineStr">
        <is>
          <t>Quedó pendiente repetir la revisión visual acordada.</t>
        </is>
      </c>
      <c r="U5" s="26">
        <f>IF(A5="","",IF(B5="","Falta fecha programada. ","")&amp;IF(OR(D5="",E5="",G5=""),"Faltan datos de entrega. ","")&amp;IF(AND(C5="",B5&lt;&gt;"",B5&lt;TODAY()),"Entrega programada vencida. ","")&amp;IF(AND(C5="",OR(COUNTIF(H5:N5,"No")&gt;0,COUNTIF(H5:N5,"Pendiente")&gt;0)),"Hay puntos pendientes antes de entregar. ","")&amp;IF(AND(C5&lt;&gt;"",Q5&lt;1),"Checklist incompleto al entregar. ","")&amp;IF(AND(C5&lt;&gt;"",OR(P5="",P5&gt;'Parámetros'!$B$5)),"Revisar saldo capturado. ","")&amp;IF(T5&lt;&gt;"","Consultar observaciones.",""))</f>
        <v/>
      </c>
    </row>
    <row r="6" ht="36" customHeight="1">
      <c r="A6" s="15" t="inlineStr">
        <is>
          <t>FIC-ENT-2026-003</t>
        </is>
      </c>
      <c r="B6" s="16" t="n">
        <v>46265</v>
      </c>
      <c r="C6" s="16" t="n">
        <v>46267</v>
      </c>
      <c r="D6" s="15" t="inlineStr">
        <is>
          <t>Carla Prisma (persona ficticia)</t>
        </is>
      </c>
      <c r="E6" s="15" t="inlineStr">
        <is>
          <t>Órbita Lumen 2020 (vehículo ficticio)</t>
        </is>
      </c>
      <c r="F6" s="15" t="inlineStr">
        <is>
          <t>FIC-103</t>
        </is>
      </c>
      <c r="G6" s="15" t="inlineStr">
        <is>
          <t>Nico Tornillo (persona ficticia)</t>
        </is>
      </c>
      <c r="H6" s="17" t="inlineStr">
        <is>
          <t>Sí</t>
        </is>
      </c>
      <c r="I6" s="17" t="inlineStr">
        <is>
          <t>Sí</t>
        </is>
      </c>
      <c r="J6" s="17" t="inlineStr">
        <is>
          <t>Sí</t>
        </is>
      </c>
      <c r="K6" s="17" t="inlineStr">
        <is>
          <t>Sí</t>
        </is>
      </c>
      <c r="L6" s="17" t="inlineStr">
        <is>
          <t>Sí</t>
        </is>
      </c>
      <c r="M6" s="17" t="inlineStr">
        <is>
          <t>Sí</t>
        </is>
      </c>
      <c r="N6" s="17" t="inlineStr">
        <is>
          <t>Sí</t>
        </is>
      </c>
      <c r="O6" s="18" t="n">
        <v>7600</v>
      </c>
      <c r="P6" s="18" t="n">
        <v>1200</v>
      </c>
      <c r="Q6" s="19">
        <f>IF(A6="","",IFERROR((COUNTIF(H6:N6,"Sí")+COUNTIF(H6:N6,"No aplica"))/7,""))</f>
        <v/>
      </c>
      <c r="R6" s="20">
        <f>IF(A6="","",IF(OR(B6="",C6=""),"",IFERROR(C6-B6,"")))</f>
        <v/>
      </c>
      <c r="S6" s="21">
        <f>IF(A6="","",IF(C6&lt;&gt;"",IF(Q6&lt;1,"Entregada con pendientes",IF(OR(P6="",P6&gt;'Parámetros'!$B$5),"Entregada con saldo","Entregada completa")),IF(AND(B6&lt;&gt;"",B6&lt;TODAY()),"Vencida",IF(Q6=1,"Lista para entregar","En preparación"))))</f>
        <v/>
      </c>
      <c r="T6" s="15" t="inlineStr">
        <is>
          <t>Revisar el saldo administrativo capturado.</t>
        </is>
      </c>
      <c r="U6" s="22">
        <f>IF(A6="","",IF(B6="","Falta fecha programada. ","")&amp;IF(OR(D6="",E6="",G6=""),"Faltan datos de entrega. ","")&amp;IF(AND(C6="",B6&lt;&gt;"",B6&lt;TODAY()),"Entrega programada vencida. ","")&amp;IF(AND(C6="",OR(COUNTIF(H6:N6,"No")&gt;0,COUNTIF(H6:N6,"Pendiente")&gt;0)),"Hay puntos pendientes antes de entregar. ","")&amp;IF(AND(C6&lt;&gt;"",Q6&lt;1),"Checklist incompleto al entregar. ","")&amp;IF(AND(C6&lt;&gt;"",OR(P6="",P6&gt;'Parámetros'!$B$5)),"Revisar saldo capturado. ","")&amp;IF(T6&lt;&gt;"","Consultar observaciones.",""))</f>
        <v/>
      </c>
    </row>
    <row r="7" ht="36" customHeight="1">
      <c r="A7" s="15" t="inlineStr">
        <is>
          <t>FIC-ENT-2026-004</t>
        </is>
      </c>
      <c r="B7" s="16" t="n">
        <v>46271</v>
      </c>
      <c r="C7" s="16" t="n"/>
      <c r="D7" s="15" t="inlineStr">
        <is>
          <t>Diego Trébol (persona ficticia)</t>
        </is>
      </c>
      <c r="E7" s="15" t="inlineStr">
        <is>
          <t>Fábula Norte 2018 (vehículo ficticio)</t>
        </is>
      </c>
      <c r="F7" s="15" t="inlineStr">
        <is>
          <t>FIC-104</t>
        </is>
      </c>
      <c r="G7" s="15" t="inlineStr">
        <is>
          <t>Olga Matraca (persona ficticia)</t>
        </is>
      </c>
      <c r="H7" s="17" t="inlineStr">
        <is>
          <t>Sí</t>
        </is>
      </c>
      <c r="I7" s="17" t="inlineStr">
        <is>
          <t>Pendiente</t>
        </is>
      </c>
      <c r="J7" s="17" t="inlineStr">
        <is>
          <t>Pendiente</t>
        </is>
      </c>
      <c r="K7" s="17" t="inlineStr">
        <is>
          <t>Sí</t>
        </is>
      </c>
      <c r="L7" s="17" t="inlineStr">
        <is>
          <t>Sí</t>
        </is>
      </c>
      <c r="M7" s="17" t="inlineStr">
        <is>
          <t>Pendiente</t>
        </is>
      </c>
      <c r="N7" s="17" t="inlineStr">
        <is>
          <t>Pendiente</t>
        </is>
      </c>
      <c r="O7" s="18" t="n">
        <v>3200</v>
      </c>
      <c r="P7" s="18" t="n">
        <v>3200</v>
      </c>
      <c r="Q7" s="23">
        <f>IF(A7="","",IFERROR((COUNTIF(H7:N7,"Sí")+COUNTIF(H7:N7,"No aplica"))/7,""))</f>
        <v/>
      </c>
      <c r="R7" s="24">
        <f>IF(A7="","",IF(OR(B7="",C7=""),"",IFERROR(C7-B7,"")))</f>
        <v/>
      </c>
      <c r="S7" s="25">
        <f>IF(A7="","",IF(C7&lt;&gt;"",IF(Q7&lt;1,"Entregada con pendientes",IF(OR(P7="",P7&gt;'Parámetros'!$B$5),"Entregada con saldo","Entregada completa")),IF(AND(B7&lt;&gt;"",B7&lt;TODAY()),"Vencida",IF(Q7=1,"Lista para entregar","En preparación"))))</f>
        <v/>
      </c>
      <c r="T7" s="15" t="inlineStr">
        <is>
          <t>Esperar limpieza y explicación antes de entregar.</t>
        </is>
      </c>
      <c r="U7" s="26">
        <f>IF(A7="","",IF(B7="","Falta fecha programada. ","")&amp;IF(OR(D7="",E7="",G7=""),"Faltan datos de entrega. ","")&amp;IF(AND(C7="",B7&lt;&gt;"",B7&lt;TODAY()),"Entrega programada vencida. ","")&amp;IF(AND(C7="",OR(COUNTIF(H7:N7,"No")&gt;0,COUNTIF(H7:N7,"Pendiente")&gt;0)),"Hay puntos pendientes antes de entregar. ","")&amp;IF(AND(C7&lt;&gt;"",Q7&lt;1),"Checklist incompleto al entregar. ","")&amp;IF(AND(C7&lt;&gt;"",OR(P7="",P7&gt;'Parámetros'!$B$5)),"Revisar saldo capturado. ","")&amp;IF(T7&lt;&gt;"","Consultar observaciones.",""))</f>
        <v/>
      </c>
    </row>
    <row r="8" ht="36" customHeight="1">
      <c r="A8" s="15" t="inlineStr">
        <is>
          <t>FIC-ENT-2026-005</t>
        </is>
      </c>
      <c r="B8" s="16" t="n">
        <v>46275</v>
      </c>
      <c r="C8" s="16" t="n"/>
      <c r="D8" s="15" t="inlineStr">
        <is>
          <t>Elena Bruma (persona ficticia)</t>
        </is>
      </c>
      <c r="E8" s="15" t="inlineStr">
        <is>
          <t>Astro Cobre 2022 (vehículo ficticio)</t>
        </is>
      </c>
      <c r="F8" s="15" t="inlineStr">
        <is>
          <t>FIC-105</t>
        </is>
      </c>
      <c r="G8" s="15" t="inlineStr">
        <is>
          <t>Paco Balero (persona ficticia)</t>
        </is>
      </c>
      <c r="H8" s="17" t="inlineStr">
        <is>
          <t>Sí</t>
        </is>
      </c>
      <c r="I8" s="17" t="inlineStr">
        <is>
          <t>Sí</t>
        </is>
      </c>
      <c r="J8" s="17" t="inlineStr">
        <is>
          <t>Sí</t>
        </is>
      </c>
      <c r="K8" s="17" t="inlineStr">
        <is>
          <t>Sí</t>
        </is>
      </c>
      <c r="L8" s="17" t="inlineStr">
        <is>
          <t>Sí</t>
        </is>
      </c>
      <c r="M8" s="17" t="inlineStr">
        <is>
          <t>Sí</t>
        </is>
      </c>
      <c r="N8" s="17" t="inlineStr">
        <is>
          <t>Sí</t>
        </is>
      </c>
      <c r="O8" s="18" t="n">
        <v>5500</v>
      </c>
      <c r="P8" s="18" t="n">
        <v>0</v>
      </c>
      <c r="Q8" s="19">
        <f>IF(A8="","",IFERROR((COUNTIF(H8:N8,"Sí")+COUNTIF(H8:N8,"No aplica"))/7,""))</f>
        <v/>
      </c>
      <c r="R8" s="20">
        <f>IF(A8="","",IF(OR(B8="",C8=""),"",IFERROR(C8-B8,"")))</f>
        <v/>
      </c>
      <c r="S8" s="21">
        <f>IF(A8="","",IF(C8&lt;&gt;"",IF(Q8&lt;1,"Entregada con pendientes",IF(OR(P8="",P8&gt;'Parámetros'!$B$5),"Entregada con saldo","Entregada completa")),IF(AND(B8&lt;&gt;"",B8&lt;TODAY()),"Vencida",IF(Q8=1,"Lista para entregar","En preparación"))))</f>
        <v/>
      </c>
      <c r="T8" s="15" t="inlineStr"/>
      <c r="U8" s="22">
        <f>IF(A8="","",IF(B8="","Falta fecha programada. ","")&amp;IF(OR(D8="",E8="",G8=""),"Faltan datos de entrega. ","")&amp;IF(AND(C8="",B8&lt;&gt;"",B8&lt;TODAY()),"Entrega programada vencida. ","")&amp;IF(AND(C8="",OR(COUNTIF(H8:N8,"No")&gt;0,COUNTIF(H8:N8,"Pendiente")&gt;0)),"Hay puntos pendientes antes de entregar. ","")&amp;IF(AND(C8&lt;&gt;"",Q8&lt;1),"Checklist incompleto al entregar. ","")&amp;IF(AND(C8&lt;&gt;"",OR(P8="",P8&gt;'Parámetros'!$B$5)),"Revisar saldo capturado. ","")&amp;IF(T8&lt;&gt;"","Consultar observaciones.",""))</f>
        <v/>
      </c>
    </row>
    <row r="9" ht="36" customHeight="1">
      <c r="A9" s="15" t="inlineStr">
        <is>
          <t>FIC-ENT-2026-006</t>
        </is>
      </c>
      <c r="B9" s="16" t="n">
        <v>46276</v>
      </c>
      <c r="C9" s="16" t="n"/>
      <c r="D9" s="15" t="inlineStr">
        <is>
          <t>Fabián Mapa (persona ficticia)</t>
        </is>
      </c>
      <c r="E9" s="15" t="inlineStr">
        <is>
          <t>Marea Pino 2023 (vehículo ficticio)</t>
        </is>
      </c>
      <c r="F9" s="15" t="inlineStr">
        <is>
          <t>FIC-106</t>
        </is>
      </c>
      <c r="G9" s="15" t="inlineStr">
        <is>
          <t>Rita Chispa (persona ficticia)</t>
        </is>
      </c>
      <c r="H9" s="17" t="inlineStr">
        <is>
          <t>Sí</t>
        </is>
      </c>
      <c r="I9" s="17" t="n"/>
      <c r="J9" s="17" t="inlineStr">
        <is>
          <t>Pendiente</t>
        </is>
      </c>
      <c r="K9" s="17" t="inlineStr">
        <is>
          <t>Sí</t>
        </is>
      </c>
      <c r="L9" s="17" t="n"/>
      <c r="M9" s="17" t="inlineStr">
        <is>
          <t>Pendiente</t>
        </is>
      </c>
      <c r="N9" s="17" t="n"/>
      <c r="O9" s="18" t="n">
        <v>8900</v>
      </c>
      <c r="P9" s="18" t="n">
        <v>8900</v>
      </c>
      <c r="Q9" s="23">
        <f>IF(A9="","",IFERROR((COUNTIF(H9:N9,"Sí")+COUNTIF(H9:N9,"No aplica"))/7,""))</f>
        <v/>
      </c>
      <c r="R9" s="24">
        <f>IF(A9="","",IF(OR(B9="",C9=""),"",IFERROR(C9-B9,"")))</f>
        <v/>
      </c>
      <c r="S9" s="25">
        <f>IF(A9="","",IF(C9&lt;&gt;"",IF(Q9&lt;1,"Entregada con pendientes",IF(OR(P9="",P9&gt;'Parámetros'!$B$5),"Entregada con saldo","Entregada completa")),IF(AND(B9&lt;&gt;"",B9&lt;TODAY()),"Vencida",IF(Q9=1,"Lista para entregar","En preparación"))))</f>
        <v/>
      </c>
      <c r="T9" s="15" t="inlineStr"/>
      <c r="U9" s="26">
        <f>IF(A9="","",IF(B9="","Falta fecha programada. ","")&amp;IF(OR(D9="",E9="",G9=""),"Faltan datos de entrega. ","")&amp;IF(AND(C9="",B9&lt;&gt;"",B9&lt;TODAY()),"Entrega programada vencida. ","")&amp;IF(AND(C9="",OR(COUNTIF(H9:N9,"No")&gt;0,COUNTIF(H9:N9,"Pendiente")&gt;0)),"Hay puntos pendientes antes de entregar. ","")&amp;IF(AND(C9&lt;&gt;"",Q9&lt;1),"Checklist incompleto al entregar. ","")&amp;IF(AND(C9&lt;&gt;"",OR(P9="",P9&gt;'Parámetros'!$B$5)),"Revisar saldo capturado. ","")&amp;IF(T9&lt;&gt;"","Consultar observaciones.",""))</f>
        <v/>
      </c>
    </row>
    <row r="10" ht="36" customHeight="1">
      <c r="A10" s="15" t="inlineStr">
        <is>
          <t>FIC-ENT-2026-007</t>
        </is>
      </c>
      <c r="B10" s="16" t="n">
        <v>46268</v>
      </c>
      <c r="C10" s="16" t="n">
        <v>46267</v>
      </c>
      <c r="D10" s="15" t="inlineStr">
        <is>
          <t>Gabriela Coral (persona ficticia)</t>
        </is>
      </c>
      <c r="E10" s="15" t="inlineStr">
        <is>
          <t>Cúmulo Ámbar 2020 (vehículo ficticio)</t>
        </is>
      </c>
      <c r="F10" s="15" t="inlineStr">
        <is>
          <t>FIC-107</t>
        </is>
      </c>
      <c r="G10" s="15" t="inlineStr">
        <is>
          <t>Saúl Tuerca (persona ficticia)</t>
        </is>
      </c>
      <c r="H10" s="17" t="inlineStr">
        <is>
          <t>Sí</t>
        </is>
      </c>
      <c r="I10" s="17" t="inlineStr">
        <is>
          <t>Sí</t>
        </is>
      </c>
      <c r="J10" s="17" t="inlineStr">
        <is>
          <t>Sí</t>
        </is>
      </c>
      <c r="K10" s="17" t="inlineStr">
        <is>
          <t>Sí</t>
        </is>
      </c>
      <c r="L10" s="17" t="inlineStr">
        <is>
          <t>No aplica</t>
        </is>
      </c>
      <c r="M10" s="17" t="inlineStr">
        <is>
          <t>Sí</t>
        </is>
      </c>
      <c r="N10" s="17" t="inlineStr">
        <is>
          <t>Sí</t>
        </is>
      </c>
      <c r="O10" s="18" t="n">
        <v>4100</v>
      </c>
      <c r="P10" s="18" t="n">
        <v>0</v>
      </c>
      <c r="Q10" s="19">
        <f>IF(A10="","",IFERROR((COUNTIF(H10:N10,"Sí")+COUNTIF(H10:N10,"No aplica"))/7,""))</f>
        <v/>
      </c>
      <c r="R10" s="20">
        <f>IF(A10="","",IF(OR(B10="",C10=""),"",IFERROR(C10-B10,"")))</f>
        <v/>
      </c>
      <c r="S10" s="21">
        <f>IF(A10="","",IF(C10&lt;&gt;"",IF(Q10&lt;1,"Entregada con pendientes",IF(OR(P10="",P10&gt;'Parámetros'!$B$5),"Entregada con saldo","Entregada completa")),IF(AND(B10&lt;&gt;"",B10&lt;TODAY()),"Vencida",IF(Q10=1,"Lista para entregar","En preparación"))))</f>
        <v/>
      </c>
      <c r="T10" s="15" t="inlineStr"/>
      <c r="U10" s="22">
        <f>IF(A10="","",IF(B10="","Falta fecha programada. ","")&amp;IF(OR(D10="",E10="",G10=""),"Faltan datos de entrega. ","")&amp;IF(AND(C10="",B10&lt;&gt;"",B10&lt;TODAY()),"Entrega programada vencida. ","")&amp;IF(AND(C10="",OR(COUNTIF(H10:N10,"No")&gt;0,COUNTIF(H10:N10,"Pendiente")&gt;0)),"Hay puntos pendientes antes de entregar. ","")&amp;IF(AND(C10&lt;&gt;"",Q10&lt;1),"Checklist incompleto al entregar. ","")&amp;IF(AND(C10&lt;&gt;"",OR(P10="",P10&gt;'Parámetros'!$B$5)),"Revisar saldo capturado. ","")&amp;IF(T10&lt;&gt;"","Consultar observaciones.",""))</f>
        <v/>
      </c>
    </row>
    <row r="11" ht="36" customHeight="1">
      <c r="A11" s="15" t="inlineStr">
        <is>
          <t>FIC-ENT-2026-008</t>
        </is>
      </c>
      <c r="B11" s="16" t="n">
        <v>46270</v>
      </c>
      <c r="C11" s="16" t="n">
        <v>46272</v>
      </c>
      <c r="D11" s="15" t="inlineStr">
        <is>
          <t>Hugo Lirio (persona ficticia)</t>
        </is>
      </c>
      <c r="E11" s="15" t="inlineStr">
        <is>
          <t>Vértice Sol 2017 (vehículo ficticio)</t>
        </is>
      </c>
      <c r="F11" s="15" t="inlineStr">
        <is>
          <t>FIC-108</t>
        </is>
      </c>
      <c r="G11" s="15" t="inlineStr">
        <is>
          <t>Tania Resorte (persona ficticia)</t>
        </is>
      </c>
      <c r="H11" s="17" t="inlineStr">
        <is>
          <t>Sí</t>
        </is>
      </c>
      <c r="I11" s="17" t="inlineStr">
        <is>
          <t>No</t>
        </is>
      </c>
      <c r="J11" s="17" t="inlineStr">
        <is>
          <t>Sí</t>
        </is>
      </c>
      <c r="K11" s="17" t="inlineStr">
        <is>
          <t>Sí</t>
        </is>
      </c>
      <c r="L11" s="17" t="inlineStr">
        <is>
          <t>Sí</t>
        </is>
      </c>
      <c r="M11" s="17" t="inlineStr">
        <is>
          <t>Pendiente</t>
        </is>
      </c>
      <c r="N11" s="17" t="inlineStr">
        <is>
          <t>Pendiente</t>
        </is>
      </c>
      <c r="O11" s="18" t="n">
        <v>9750</v>
      </c>
      <c r="P11" s="18" t="n"/>
      <c r="Q11" s="23">
        <f>IF(A11="","",IFERROR((COUNTIF(H11:N11,"Sí")+COUNTIF(H11:N11,"No aplica"))/7,""))</f>
        <v/>
      </c>
      <c r="R11" s="24">
        <f>IF(A11="","",IF(OR(B11="",C11=""),"",IFERROR(C11-B11,"")))</f>
        <v/>
      </c>
      <c r="S11" s="25">
        <f>IF(A11="","",IF(C11&lt;&gt;"",IF(Q11&lt;1,"Entregada con pendientes",IF(OR(P11="",P11&gt;'Parámetros'!$B$5),"Entregada con saldo","Entregada completa")),IF(AND(B11&lt;&gt;"",B11&lt;TODAY()),"Vencida",IF(Q11=1,"Lista para entregar","En preparación"))))</f>
        <v/>
      </c>
      <c r="T11" s="15" t="inlineStr">
        <is>
          <t>Falta confirmar limpieza, explicación y saldo.</t>
        </is>
      </c>
      <c r="U11" s="26">
        <f>IF(A11="","",IF(B11="","Falta fecha programada. ","")&amp;IF(OR(D11="",E11="",G11=""),"Faltan datos de entrega. ","")&amp;IF(AND(C11="",B11&lt;&gt;"",B11&lt;TODAY()),"Entrega programada vencida. ","")&amp;IF(AND(C11="",OR(COUNTIF(H11:N11,"No")&gt;0,COUNTIF(H11:N11,"Pendiente")&gt;0)),"Hay puntos pendientes antes de entregar. ","")&amp;IF(AND(C11&lt;&gt;"",Q11&lt;1),"Checklist incompleto al entregar. ","")&amp;IF(AND(C11&lt;&gt;"",OR(P11="",P11&gt;'Parámetros'!$B$5)),"Revisar saldo capturado. ","")&amp;IF(T11&lt;&gt;"","Consultar observaciones.",""))</f>
        <v/>
      </c>
    </row>
    <row r="12" ht="36" customHeight="1">
      <c r="A12" s="15" t="inlineStr">
        <is>
          <t>FIC-ENT-2026-009</t>
        </is>
      </c>
      <c r="B12" s="16" t="n">
        <v>46279</v>
      </c>
      <c r="C12" s="16" t="n"/>
      <c r="D12" s="15" t="inlineStr">
        <is>
          <t>Irene Faro (persona ficticia)</t>
        </is>
      </c>
      <c r="E12" s="15" t="inlineStr">
        <is>
          <t>Luciérnaga Sur 2024 (vehículo ficticio)</t>
        </is>
      </c>
      <c r="F12" s="15" t="inlineStr">
        <is>
          <t>FIC-109</t>
        </is>
      </c>
      <c r="G12" s="15" t="inlineStr">
        <is>
          <t>Uri Volante (persona ficticia)</t>
        </is>
      </c>
      <c r="H12" s="17" t="inlineStr">
        <is>
          <t>Sí</t>
        </is>
      </c>
      <c r="I12" s="17" t="inlineStr">
        <is>
          <t>Sí</t>
        </is>
      </c>
      <c r="J12" s="17" t="inlineStr">
        <is>
          <t>No aplica</t>
        </is>
      </c>
      <c r="K12" s="17" t="inlineStr">
        <is>
          <t>No aplica</t>
        </is>
      </c>
      <c r="L12" s="17" t="inlineStr">
        <is>
          <t>Sí</t>
        </is>
      </c>
      <c r="M12" s="17" t="inlineStr">
        <is>
          <t>Sí</t>
        </is>
      </c>
      <c r="N12" s="17" t="inlineStr">
        <is>
          <t>Sí</t>
        </is>
      </c>
      <c r="O12" s="18" t="n">
        <v>2800</v>
      </c>
      <c r="P12" s="18" t="n">
        <v>0</v>
      </c>
      <c r="Q12" s="19">
        <f>IF(A12="","",IFERROR((COUNTIF(H12:N12,"Sí")+COUNTIF(H12:N12,"No aplica"))/7,""))</f>
        <v/>
      </c>
      <c r="R12" s="20">
        <f>IF(A12="","",IF(OR(B12="",C12=""),"",IFERROR(C12-B12,"")))</f>
        <v/>
      </c>
      <c r="S12" s="21">
        <f>IF(A12="","",IF(C12&lt;&gt;"",IF(Q12&lt;1,"Entregada con pendientes",IF(OR(P12="",P12&gt;'Parámetros'!$B$5),"Entregada con saldo","Entregada completa")),IF(AND(B12&lt;&gt;"",B12&lt;TODAY()),"Vencida",IF(Q12=1,"Lista para entregar","En preparación"))))</f>
        <v/>
      </c>
      <c r="T12" s="15" t="inlineStr"/>
      <c r="U12" s="22">
        <f>IF(A12="","",IF(B12="","Falta fecha programada. ","")&amp;IF(OR(D12="",E12="",G12=""),"Faltan datos de entrega. ","")&amp;IF(AND(C12="",B12&lt;&gt;"",B12&lt;TODAY()),"Entrega programada vencida. ","")&amp;IF(AND(C12="",OR(COUNTIF(H12:N12,"No")&gt;0,COUNTIF(H12:N12,"Pendiente")&gt;0)),"Hay puntos pendientes antes de entregar. ","")&amp;IF(AND(C12&lt;&gt;"",Q12&lt;1),"Checklist incompleto al entregar. ","")&amp;IF(AND(C12&lt;&gt;"",OR(P12="",P12&gt;'Parámetros'!$B$5)),"Revisar saldo capturado. ","")&amp;IF(T12&lt;&gt;"","Consultar observaciones.",""))</f>
        <v/>
      </c>
    </row>
    <row r="13" ht="36" customHeight="1">
      <c r="A13" s="15" t="inlineStr">
        <is>
          <t>FIC-ENT-2026-010</t>
        </is>
      </c>
      <c r="B13" s="16" t="n">
        <v>46273</v>
      </c>
      <c r="C13" s="16" t="n"/>
      <c r="D13" s="15" t="inlineStr">
        <is>
          <t>Jorge Eclipse (persona ficticia)</t>
        </is>
      </c>
      <c r="E13" s="15" t="inlineStr">
        <is>
          <t>Mosaico Viento 2021 (vehículo ficticio)</t>
        </is>
      </c>
      <c r="F13" s="15" t="inlineStr">
        <is>
          <t>FIC-110</t>
        </is>
      </c>
      <c r="G13" s="15" t="inlineStr">
        <is>
          <t>Vera Cople (persona ficticia)</t>
        </is>
      </c>
      <c r="H13" s="17" t="inlineStr">
        <is>
          <t>Sí</t>
        </is>
      </c>
      <c r="I13" s="17" t="inlineStr">
        <is>
          <t>Sí</t>
        </is>
      </c>
      <c r="J13" s="17" t="inlineStr">
        <is>
          <t>Sí</t>
        </is>
      </c>
      <c r="K13" s="17" t="inlineStr">
        <is>
          <t>Sí</t>
        </is>
      </c>
      <c r="L13" s="17" t="inlineStr">
        <is>
          <t>Sí</t>
        </is>
      </c>
      <c r="M13" s="17" t="inlineStr">
        <is>
          <t>Sí</t>
        </is>
      </c>
      <c r="N13" s="17" t="inlineStr">
        <is>
          <t>Sí</t>
        </is>
      </c>
      <c r="O13" s="18" t="n">
        <v>6900</v>
      </c>
      <c r="P13" s="18" t="n">
        <v>0</v>
      </c>
      <c r="Q13" s="23">
        <f>IF(A13="","",IFERROR((COUNTIF(H13:N13,"Sí")+COUNTIF(H13:N13,"No aplica"))/7,""))</f>
        <v/>
      </c>
      <c r="R13" s="24">
        <f>IF(A13="","",IF(OR(B13="",C13=""),"",IFERROR(C13-B13,"")))</f>
        <v/>
      </c>
      <c r="S13" s="25">
        <f>IF(A13="","",IF(C13&lt;&gt;"",IF(Q13&lt;1,"Entregada con pendientes",IF(OR(P13="",P13&gt;'Parámetros'!$B$5),"Entregada con saldo","Entregada completa")),IF(AND(B13&lt;&gt;"",B13&lt;TODAY()),"Vencida",IF(Q13=1,"Lista para entregar","En preparación"))))</f>
        <v/>
      </c>
      <c r="T13" s="15" t="inlineStr"/>
      <c r="U13" s="26">
        <f>IF(A13="","",IF(B13="","Falta fecha programada. ","")&amp;IF(OR(D13="",E13="",G13=""),"Faltan datos de entrega. ","")&amp;IF(AND(C13="",B13&lt;&gt;"",B13&lt;TODAY()),"Entrega programada vencida. ","")&amp;IF(AND(C13="",OR(COUNTIF(H13:N13,"No")&gt;0,COUNTIF(H13:N13,"Pendiente")&gt;0)),"Hay puntos pendientes antes de entregar. ","")&amp;IF(AND(C13&lt;&gt;"",Q13&lt;1),"Checklist incompleto al entregar. ","")&amp;IF(AND(C13&lt;&gt;"",OR(P13="",P13&gt;'Parámetros'!$B$5)),"Revisar saldo capturado. ","")&amp;IF(T13&lt;&gt;"","Consultar observaciones.",""))</f>
        <v/>
      </c>
    </row>
    <row r="14" ht="36" customHeight="1">
      <c r="A14" s="15" t="n"/>
      <c r="B14" s="16" t="n"/>
      <c r="C14" s="16" t="n"/>
      <c r="D14" s="15" t="n"/>
      <c r="E14" s="15" t="n"/>
      <c r="F14" s="15" t="n"/>
      <c r="G14" s="15" t="n"/>
      <c r="H14" s="17" t="n"/>
      <c r="I14" s="17" t="n"/>
      <c r="J14" s="17" t="n"/>
      <c r="K14" s="17" t="n"/>
      <c r="L14" s="17" t="n"/>
      <c r="M14" s="17" t="n"/>
      <c r="N14" s="17" t="n"/>
      <c r="O14" s="18" t="n"/>
      <c r="P14" s="18" t="n"/>
      <c r="Q14" s="19">
        <f>IF(A14="","",IFERROR((COUNTIF(H14:N14,"Sí")+COUNTIF(H14:N14,"No aplica"))/7,""))</f>
        <v/>
      </c>
      <c r="R14" s="20">
        <f>IF(A14="","",IF(OR(B14="",C14=""),"",IFERROR(C14-B14,"")))</f>
        <v/>
      </c>
      <c r="S14" s="21">
        <f>IF(A14="","",IF(C14&lt;&gt;"",IF(Q14&lt;1,"Entregada con pendientes",IF(OR(P14="",P14&gt;'Parámetros'!$B$5),"Entregada con saldo","Entregada completa")),IF(AND(B14&lt;&gt;"",B14&lt;TODAY()),"Vencida",IF(Q14=1,"Lista para entregar","En preparación"))))</f>
        <v/>
      </c>
      <c r="T14" s="15" t="n"/>
      <c r="U14" s="22">
        <f>IF(A14="","",IF(B14="","Falta fecha programada. ","")&amp;IF(OR(D14="",E14="",G14=""),"Faltan datos de entrega. ","")&amp;IF(AND(C14="",B14&lt;&gt;"",B14&lt;TODAY()),"Entrega programada vencida. ","")&amp;IF(AND(C14="",OR(COUNTIF(H14:N14,"No")&gt;0,COUNTIF(H14:N14,"Pendiente")&gt;0)),"Hay puntos pendientes antes de entregar. ","")&amp;IF(AND(C14&lt;&gt;"",Q14&lt;1),"Checklist incompleto al entregar. ","")&amp;IF(AND(C14&lt;&gt;"",OR(P14="",P14&gt;'Parámetros'!$B$5)),"Revisar saldo capturado. ","")&amp;IF(T14&lt;&gt;"","Consultar observaciones.",""))</f>
        <v/>
      </c>
    </row>
    <row r="15" ht="36" customHeight="1">
      <c r="A15" s="15" t="n"/>
      <c r="B15" s="16" t="n"/>
      <c r="C15" s="16" t="n"/>
      <c r="D15" s="15" t="n"/>
      <c r="E15" s="15" t="n"/>
      <c r="F15" s="15" t="n"/>
      <c r="G15" s="15" t="n"/>
      <c r="H15" s="17" t="n"/>
      <c r="I15" s="17" t="n"/>
      <c r="J15" s="17" t="n"/>
      <c r="K15" s="17" t="n"/>
      <c r="L15" s="17" t="n"/>
      <c r="M15" s="17" t="n"/>
      <c r="N15" s="17" t="n"/>
      <c r="O15" s="18" t="n"/>
      <c r="P15" s="18" t="n"/>
      <c r="Q15" s="23">
        <f>IF(A15="","",IFERROR((COUNTIF(H15:N15,"Sí")+COUNTIF(H15:N15,"No aplica"))/7,""))</f>
        <v/>
      </c>
      <c r="R15" s="24">
        <f>IF(A15="","",IF(OR(B15="",C15=""),"",IFERROR(C15-B15,"")))</f>
        <v/>
      </c>
      <c r="S15" s="25">
        <f>IF(A15="","",IF(C15&lt;&gt;"",IF(Q15&lt;1,"Entregada con pendientes",IF(OR(P15="",P15&gt;'Parámetros'!$B$5),"Entregada con saldo","Entregada completa")),IF(AND(B15&lt;&gt;"",B15&lt;TODAY()),"Vencida",IF(Q15=1,"Lista para entregar","En preparación"))))</f>
        <v/>
      </c>
      <c r="T15" s="15" t="n"/>
      <c r="U15" s="26">
        <f>IF(A15="","",IF(B15="","Falta fecha programada. ","")&amp;IF(OR(D15="",E15="",G15=""),"Faltan datos de entrega. ","")&amp;IF(AND(C15="",B15&lt;&gt;"",B15&lt;TODAY()),"Entrega programada vencida. ","")&amp;IF(AND(C15="",OR(COUNTIF(H15:N15,"No")&gt;0,COUNTIF(H15:N15,"Pendiente")&gt;0)),"Hay puntos pendientes antes de entregar. ","")&amp;IF(AND(C15&lt;&gt;"",Q15&lt;1),"Checklist incompleto al entregar. ","")&amp;IF(AND(C15&lt;&gt;"",OR(P15="",P15&gt;'Parámetros'!$B$5)),"Revisar saldo capturado. ","")&amp;IF(T15&lt;&gt;"","Consultar observaciones.",""))</f>
        <v/>
      </c>
    </row>
    <row r="16" ht="36" customHeight="1">
      <c r="A16" s="15" t="n"/>
      <c r="B16" s="16" t="n"/>
      <c r="C16" s="16" t="n"/>
      <c r="D16" s="15" t="n"/>
      <c r="E16" s="15" t="n"/>
      <c r="F16" s="15" t="n"/>
      <c r="G16" s="15" t="n"/>
      <c r="H16" s="17" t="n"/>
      <c r="I16" s="17" t="n"/>
      <c r="J16" s="17" t="n"/>
      <c r="K16" s="17" t="n"/>
      <c r="L16" s="17" t="n"/>
      <c r="M16" s="17" t="n"/>
      <c r="N16" s="17" t="n"/>
      <c r="O16" s="18" t="n"/>
      <c r="P16" s="18" t="n"/>
      <c r="Q16" s="19">
        <f>IF(A16="","",IFERROR((COUNTIF(H16:N16,"Sí")+COUNTIF(H16:N16,"No aplica"))/7,""))</f>
        <v/>
      </c>
      <c r="R16" s="20">
        <f>IF(A16="","",IF(OR(B16="",C16=""),"",IFERROR(C16-B16,"")))</f>
        <v/>
      </c>
      <c r="S16" s="21">
        <f>IF(A16="","",IF(C16&lt;&gt;"",IF(Q16&lt;1,"Entregada con pendientes",IF(OR(P16="",P16&gt;'Parámetros'!$B$5),"Entregada con saldo","Entregada completa")),IF(AND(B16&lt;&gt;"",B16&lt;TODAY()),"Vencida",IF(Q16=1,"Lista para entregar","En preparación"))))</f>
        <v/>
      </c>
      <c r="T16" s="15" t="n"/>
      <c r="U16" s="22">
        <f>IF(A16="","",IF(B16="","Falta fecha programada. ","")&amp;IF(OR(D16="",E16="",G16=""),"Faltan datos de entrega. ","")&amp;IF(AND(C16="",B16&lt;&gt;"",B16&lt;TODAY()),"Entrega programada vencida. ","")&amp;IF(AND(C16="",OR(COUNTIF(H16:N16,"No")&gt;0,COUNTIF(H16:N16,"Pendiente")&gt;0)),"Hay puntos pendientes antes de entregar. ","")&amp;IF(AND(C16&lt;&gt;"",Q16&lt;1),"Checklist incompleto al entregar. ","")&amp;IF(AND(C16&lt;&gt;"",OR(P16="",P16&gt;'Parámetros'!$B$5)),"Revisar saldo capturado. ","")&amp;IF(T16&lt;&gt;"","Consultar observaciones.",""))</f>
        <v/>
      </c>
    </row>
    <row r="17" ht="36" customHeight="1">
      <c r="A17" s="15" t="n"/>
      <c r="B17" s="16" t="n"/>
      <c r="C17" s="16" t="n"/>
      <c r="D17" s="15" t="n"/>
      <c r="E17" s="15" t="n"/>
      <c r="F17" s="15" t="n"/>
      <c r="G17" s="15" t="n"/>
      <c r="H17" s="17" t="n"/>
      <c r="I17" s="17" t="n"/>
      <c r="J17" s="17" t="n"/>
      <c r="K17" s="17" t="n"/>
      <c r="L17" s="17" t="n"/>
      <c r="M17" s="17" t="n"/>
      <c r="N17" s="17" t="n"/>
      <c r="O17" s="18" t="n"/>
      <c r="P17" s="18" t="n"/>
      <c r="Q17" s="23">
        <f>IF(A17="","",IFERROR((COUNTIF(H17:N17,"Sí")+COUNTIF(H17:N17,"No aplica"))/7,""))</f>
        <v/>
      </c>
      <c r="R17" s="24">
        <f>IF(A17="","",IF(OR(B17="",C17=""),"",IFERROR(C17-B17,"")))</f>
        <v/>
      </c>
      <c r="S17" s="25">
        <f>IF(A17="","",IF(C17&lt;&gt;"",IF(Q17&lt;1,"Entregada con pendientes",IF(OR(P17="",P17&gt;'Parámetros'!$B$5),"Entregada con saldo","Entregada completa")),IF(AND(B17&lt;&gt;"",B17&lt;TODAY()),"Vencida",IF(Q17=1,"Lista para entregar","En preparación"))))</f>
        <v/>
      </c>
      <c r="T17" s="15" t="n"/>
      <c r="U17" s="26">
        <f>IF(A17="","",IF(B17="","Falta fecha programada. ","")&amp;IF(OR(D17="",E17="",G17=""),"Faltan datos de entrega. ","")&amp;IF(AND(C17="",B17&lt;&gt;"",B17&lt;TODAY()),"Entrega programada vencida. ","")&amp;IF(AND(C17="",OR(COUNTIF(H17:N17,"No")&gt;0,COUNTIF(H17:N17,"Pendiente")&gt;0)),"Hay puntos pendientes antes de entregar. ","")&amp;IF(AND(C17&lt;&gt;"",Q17&lt;1),"Checklist incompleto al entregar. ","")&amp;IF(AND(C17&lt;&gt;"",OR(P17="",P17&gt;'Parámetros'!$B$5)),"Revisar saldo capturado. ","")&amp;IF(T17&lt;&gt;"","Consultar observaciones.",""))</f>
        <v/>
      </c>
    </row>
    <row r="18" ht="36" customHeight="1">
      <c r="A18" s="15" t="n"/>
      <c r="B18" s="16" t="n"/>
      <c r="C18" s="16" t="n"/>
      <c r="D18" s="15" t="n"/>
      <c r="E18" s="15" t="n"/>
      <c r="F18" s="15" t="n"/>
      <c r="G18" s="15" t="n"/>
      <c r="H18" s="17" t="n"/>
      <c r="I18" s="17" t="n"/>
      <c r="J18" s="17" t="n"/>
      <c r="K18" s="17" t="n"/>
      <c r="L18" s="17" t="n"/>
      <c r="M18" s="17" t="n"/>
      <c r="N18" s="17" t="n"/>
      <c r="O18" s="18" t="n"/>
      <c r="P18" s="18" t="n"/>
      <c r="Q18" s="19">
        <f>IF(A18="","",IFERROR((COUNTIF(H18:N18,"Sí")+COUNTIF(H18:N18,"No aplica"))/7,""))</f>
        <v/>
      </c>
      <c r="R18" s="20">
        <f>IF(A18="","",IF(OR(B18="",C18=""),"",IFERROR(C18-B18,"")))</f>
        <v/>
      </c>
      <c r="S18" s="21">
        <f>IF(A18="","",IF(C18&lt;&gt;"",IF(Q18&lt;1,"Entregada con pendientes",IF(OR(P18="",P18&gt;'Parámetros'!$B$5),"Entregada con saldo","Entregada completa")),IF(AND(B18&lt;&gt;"",B18&lt;TODAY()),"Vencida",IF(Q18=1,"Lista para entregar","En preparación"))))</f>
        <v/>
      </c>
      <c r="T18" s="15" t="n"/>
      <c r="U18" s="22">
        <f>IF(A18="","",IF(B18="","Falta fecha programada. ","")&amp;IF(OR(D18="",E18="",G18=""),"Faltan datos de entrega. ","")&amp;IF(AND(C18="",B18&lt;&gt;"",B18&lt;TODAY()),"Entrega programada vencida. ","")&amp;IF(AND(C18="",OR(COUNTIF(H18:N18,"No")&gt;0,COUNTIF(H18:N18,"Pendiente")&gt;0)),"Hay puntos pendientes antes de entregar. ","")&amp;IF(AND(C18&lt;&gt;"",Q18&lt;1),"Checklist incompleto al entregar. ","")&amp;IF(AND(C18&lt;&gt;"",OR(P18="",P18&gt;'Parámetros'!$B$5)),"Revisar saldo capturado. ","")&amp;IF(T18&lt;&gt;"","Consultar observaciones.",""))</f>
        <v/>
      </c>
    </row>
    <row r="19" ht="36" customHeight="1">
      <c r="A19" s="15" t="n"/>
      <c r="B19" s="16" t="n"/>
      <c r="C19" s="16" t="n"/>
      <c r="D19" s="15" t="n"/>
      <c r="E19" s="15" t="n"/>
      <c r="F19" s="15" t="n"/>
      <c r="G19" s="15" t="n"/>
      <c r="H19" s="17" t="n"/>
      <c r="I19" s="17" t="n"/>
      <c r="J19" s="17" t="n"/>
      <c r="K19" s="17" t="n"/>
      <c r="L19" s="17" t="n"/>
      <c r="M19" s="17" t="n"/>
      <c r="N19" s="17" t="n"/>
      <c r="O19" s="18" t="n"/>
      <c r="P19" s="18" t="n"/>
      <c r="Q19" s="23">
        <f>IF(A19="","",IFERROR((COUNTIF(H19:N19,"Sí")+COUNTIF(H19:N19,"No aplica"))/7,""))</f>
        <v/>
      </c>
      <c r="R19" s="24">
        <f>IF(A19="","",IF(OR(B19="",C19=""),"",IFERROR(C19-B19,"")))</f>
        <v/>
      </c>
      <c r="S19" s="25">
        <f>IF(A19="","",IF(C19&lt;&gt;"",IF(Q19&lt;1,"Entregada con pendientes",IF(OR(P19="",P19&gt;'Parámetros'!$B$5),"Entregada con saldo","Entregada completa")),IF(AND(B19&lt;&gt;"",B19&lt;TODAY()),"Vencida",IF(Q19=1,"Lista para entregar","En preparación"))))</f>
        <v/>
      </c>
      <c r="T19" s="15" t="n"/>
      <c r="U19" s="26">
        <f>IF(A19="","",IF(B19="","Falta fecha programada. ","")&amp;IF(OR(D19="",E19="",G19=""),"Faltan datos de entrega. ","")&amp;IF(AND(C19="",B19&lt;&gt;"",B19&lt;TODAY()),"Entrega programada vencida. ","")&amp;IF(AND(C19="",OR(COUNTIF(H19:N19,"No")&gt;0,COUNTIF(H19:N19,"Pendiente")&gt;0)),"Hay puntos pendientes antes de entregar. ","")&amp;IF(AND(C19&lt;&gt;"",Q19&lt;1),"Checklist incompleto al entregar. ","")&amp;IF(AND(C19&lt;&gt;"",OR(P19="",P19&gt;'Parámetros'!$B$5)),"Revisar saldo capturado. ","")&amp;IF(T19&lt;&gt;"","Consultar observaciones.",""))</f>
        <v/>
      </c>
    </row>
    <row r="20" ht="36" customHeight="1">
      <c r="A20" s="15" t="n"/>
      <c r="B20" s="16" t="n"/>
      <c r="C20" s="16" t="n"/>
      <c r="D20" s="15" t="n"/>
      <c r="E20" s="15" t="n"/>
      <c r="F20" s="15" t="n"/>
      <c r="G20" s="15" t="n"/>
      <c r="H20" s="17" t="n"/>
      <c r="I20" s="17" t="n"/>
      <c r="J20" s="17" t="n"/>
      <c r="K20" s="17" t="n"/>
      <c r="L20" s="17" t="n"/>
      <c r="M20" s="17" t="n"/>
      <c r="N20" s="17" t="n"/>
      <c r="O20" s="18" t="n"/>
      <c r="P20" s="18" t="n"/>
      <c r="Q20" s="19">
        <f>IF(A20="","",IFERROR((COUNTIF(H20:N20,"Sí")+COUNTIF(H20:N20,"No aplica"))/7,""))</f>
        <v/>
      </c>
      <c r="R20" s="20">
        <f>IF(A20="","",IF(OR(B20="",C20=""),"",IFERROR(C20-B20,"")))</f>
        <v/>
      </c>
      <c r="S20" s="21">
        <f>IF(A20="","",IF(C20&lt;&gt;"",IF(Q20&lt;1,"Entregada con pendientes",IF(OR(P20="",P20&gt;'Parámetros'!$B$5),"Entregada con saldo","Entregada completa")),IF(AND(B20&lt;&gt;"",B20&lt;TODAY()),"Vencida",IF(Q20=1,"Lista para entregar","En preparación"))))</f>
        <v/>
      </c>
      <c r="T20" s="15" t="n"/>
      <c r="U20" s="22">
        <f>IF(A20="","",IF(B20="","Falta fecha programada. ","")&amp;IF(OR(D20="",E20="",G20=""),"Faltan datos de entrega. ","")&amp;IF(AND(C20="",B20&lt;&gt;"",B20&lt;TODAY()),"Entrega programada vencida. ","")&amp;IF(AND(C20="",OR(COUNTIF(H20:N20,"No")&gt;0,COUNTIF(H20:N20,"Pendiente")&gt;0)),"Hay puntos pendientes antes de entregar. ","")&amp;IF(AND(C20&lt;&gt;"",Q20&lt;1),"Checklist incompleto al entregar. ","")&amp;IF(AND(C20&lt;&gt;"",OR(P20="",P20&gt;'Parámetros'!$B$5)),"Revisar saldo capturado. ","")&amp;IF(T20&lt;&gt;"","Consultar observaciones.",""))</f>
        <v/>
      </c>
    </row>
    <row r="21" ht="36" customHeight="1">
      <c r="A21" s="15" t="n"/>
      <c r="B21" s="16" t="n"/>
      <c r="C21" s="16" t="n"/>
      <c r="D21" s="15" t="n"/>
      <c r="E21" s="15" t="n"/>
      <c r="F21" s="15" t="n"/>
      <c r="G21" s="15" t="n"/>
      <c r="H21" s="17" t="n"/>
      <c r="I21" s="17" t="n"/>
      <c r="J21" s="17" t="n"/>
      <c r="K21" s="17" t="n"/>
      <c r="L21" s="17" t="n"/>
      <c r="M21" s="17" t="n"/>
      <c r="N21" s="17" t="n"/>
      <c r="O21" s="18" t="n"/>
      <c r="P21" s="18" t="n"/>
      <c r="Q21" s="23">
        <f>IF(A21="","",IFERROR((COUNTIF(H21:N21,"Sí")+COUNTIF(H21:N21,"No aplica"))/7,""))</f>
        <v/>
      </c>
      <c r="R21" s="24">
        <f>IF(A21="","",IF(OR(B21="",C21=""),"",IFERROR(C21-B21,"")))</f>
        <v/>
      </c>
      <c r="S21" s="25">
        <f>IF(A21="","",IF(C21&lt;&gt;"",IF(Q21&lt;1,"Entregada con pendientes",IF(OR(P21="",P21&gt;'Parámetros'!$B$5),"Entregada con saldo","Entregada completa")),IF(AND(B21&lt;&gt;"",B21&lt;TODAY()),"Vencida",IF(Q21=1,"Lista para entregar","En preparación"))))</f>
        <v/>
      </c>
      <c r="T21" s="15" t="n"/>
      <c r="U21" s="26">
        <f>IF(A21="","",IF(B21="","Falta fecha programada. ","")&amp;IF(OR(D21="",E21="",G21=""),"Faltan datos de entrega. ","")&amp;IF(AND(C21="",B21&lt;&gt;"",B21&lt;TODAY()),"Entrega programada vencida. ","")&amp;IF(AND(C21="",OR(COUNTIF(H21:N21,"No")&gt;0,COUNTIF(H21:N21,"Pendiente")&gt;0)),"Hay puntos pendientes antes de entregar. ","")&amp;IF(AND(C21&lt;&gt;"",Q21&lt;1),"Checklist incompleto al entregar. ","")&amp;IF(AND(C21&lt;&gt;"",OR(P21="",P21&gt;'Parámetros'!$B$5)),"Revisar saldo capturado. ","")&amp;IF(T21&lt;&gt;"","Consultar observaciones.",""))</f>
        <v/>
      </c>
    </row>
    <row r="22" ht="36" customHeight="1">
      <c r="A22" s="15" t="n"/>
      <c r="B22" s="16" t="n"/>
      <c r="C22" s="16" t="n"/>
      <c r="D22" s="15" t="n"/>
      <c r="E22" s="15" t="n"/>
      <c r="F22" s="15" t="n"/>
      <c r="G22" s="15" t="n"/>
      <c r="H22" s="17" t="n"/>
      <c r="I22" s="17" t="n"/>
      <c r="J22" s="17" t="n"/>
      <c r="K22" s="17" t="n"/>
      <c r="L22" s="17" t="n"/>
      <c r="M22" s="17" t="n"/>
      <c r="N22" s="17" t="n"/>
      <c r="O22" s="18" t="n"/>
      <c r="P22" s="18" t="n"/>
      <c r="Q22" s="19">
        <f>IF(A22="","",IFERROR((COUNTIF(H22:N22,"Sí")+COUNTIF(H22:N22,"No aplica"))/7,""))</f>
        <v/>
      </c>
      <c r="R22" s="20">
        <f>IF(A22="","",IF(OR(B22="",C22=""),"",IFERROR(C22-B22,"")))</f>
        <v/>
      </c>
      <c r="S22" s="21">
        <f>IF(A22="","",IF(C22&lt;&gt;"",IF(Q22&lt;1,"Entregada con pendientes",IF(OR(P22="",P22&gt;'Parámetros'!$B$5),"Entregada con saldo","Entregada completa")),IF(AND(B22&lt;&gt;"",B22&lt;TODAY()),"Vencida",IF(Q22=1,"Lista para entregar","En preparación"))))</f>
        <v/>
      </c>
      <c r="T22" s="15" t="n"/>
      <c r="U22" s="22">
        <f>IF(A22="","",IF(B22="","Falta fecha programada. ","")&amp;IF(OR(D22="",E22="",G22=""),"Faltan datos de entrega. ","")&amp;IF(AND(C22="",B22&lt;&gt;"",B22&lt;TODAY()),"Entrega programada vencida. ","")&amp;IF(AND(C22="",OR(COUNTIF(H22:N22,"No")&gt;0,COUNTIF(H22:N22,"Pendiente")&gt;0)),"Hay puntos pendientes antes de entregar. ","")&amp;IF(AND(C22&lt;&gt;"",Q22&lt;1),"Checklist incompleto al entregar. ","")&amp;IF(AND(C22&lt;&gt;"",OR(P22="",P22&gt;'Parámetros'!$B$5)),"Revisar saldo capturado. ","")&amp;IF(T22&lt;&gt;"","Consultar observaciones.",""))</f>
        <v/>
      </c>
    </row>
    <row r="23" ht="36" customHeight="1">
      <c r="A23" s="15" t="n"/>
      <c r="B23" s="16" t="n"/>
      <c r="C23" s="16" t="n"/>
      <c r="D23" s="15" t="n"/>
      <c r="E23" s="15" t="n"/>
      <c r="F23" s="15" t="n"/>
      <c r="G23" s="15" t="n"/>
      <c r="H23" s="17" t="n"/>
      <c r="I23" s="17" t="n"/>
      <c r="J23" s="17" t="n"/>
      <c r="K23" s="17" t="n"/>
      <c r="L23" s="17" t="n"/>
      <c r="M23" s="17" t="n"/>
      <c r="N23" s="17" t="n"/>
      <c r="O23" s="18" t="n"/>
      <c r="P23" s="18" t="n"/>
      <c r="Q23" s="23">
        <f>IF(A23="","",IFERROR((COUNTIF(H23:N23,"Sí")+COUNTIF(H23:N23,"No aplica"))/7,""))</f>
        <v/>
      </c>
      <c r="R23" s="24">
        <f>IF(A23="","",IF(OR(B23="",C23=""),"",IFERROR(C23-B23,"")))</f>
        <v/>
      </c>
      <c r="S23" s="25">
        <f>IF(A23="","",IF(C23&lt;&gt;"",IF(Q23&lt;1,"Entregada con pendientes",IF(OR(P23="",P23&gt;'Parámetros'!$B$5),"Entregada con saldo","Entregada completa")),IF(AND(B23&lt;&gt;"",B23&lt;TODAY()),"Vencida",IF(Q23=1,"Lista para entregar","En preparación"))))</f>
        <v/>
      </c>
      <c r="T23" s="15" t="n"/>
      <c r="U23" s="26">
        <f>IF(A23="","",IF(B23="","Falta fecha programada. ","")&amp;IF(OR(D23="",E23="",G23=""),"Faltan datos de entrega. ","")&amp;IF(AND(C23="",B23&lt;&gt;"",B23&lt;TODAY()),"Entrega programada vencida. ","")&amp;IF(AND(C23="",OR(COUNTIF(H23:N23,"No")&gt;0,COUNTIF(H23:N23,"Pendiente")&gt;0)),"Hay puntos pendientes antes de entregar. ","")&amp;IF(AND(C23&lt;&gt;"",Q23&lt;1),"Checklist incompleto al entregar. ","")&amp;IF(AND(C23&lt;&gt;"",OR(P23="",P23&gt;'Parámetros'!$B$5)),"Revisar saldo capturado. ","")&amp;IF(T23&lt;&gt;"","Consultar observaciones.",""))</f>
        <v/>
      </c>
    </row>
    <row r="24" ht="36" customHeight="1">
      <c r="A24" s="15" t="n"/>
      <c r="B24" s="16" t="n"/>
      <c r="C24" s="16" t="n"/>
      <c r="D24" s="15" t="n"/>
      <c r="E24" s="15" t="n"/>
      <c r="F24" s="15" t="n"/>
      <c r="G24" s="15" t="n"/>
      <c r="H24" s="17" t="n"/>
      <c r="I24" s="17" t="n"/>
      <c r="J24" s="17" t="n"/>
      <c r="K24" s="17" t="n"/>
      <c r="L24" s="17" t="n"/>
      <c r="M24" s="17" t="n"/>
      <c r="N24" s="17" t="n"/>
      <c r="O24" s="18" t="n"/>
      <c r="P24" s="18" t="n"/>
      <c r="Q24" s="19">
        <f>IF(A24="","",IFERROR((COUNTIF(H24:N24,"Sí")+COUNTIF(H24:N24,"No aplica"))/7,""))</f>
        <v/>
      </c>
      <c r="R24" s="20">
        <f>IF(A24="","",IF(OR(B24="",C24=""),"",IFERROR(C24-B24,"")))</f>
        <v/>
      </c>
      <c r="S24" s="21">
        <f>IF(A24="","",IF(C24&lt;&gt;"",IF(Q24&lt;1,"Entregada con pendientes",IF(OR(P24="",P24&gt;'Parámetros'!$B$5),"Entregada con saldo","Entregada completa")),IF(AND(B24&lt;&gt;"",B24&lt;TODAY()),"Vencida",IF(Q24=1,"Lista para entregar","En preparación"))))</f>
        <v/>
      </c>
      <c r="T24" s="15" t="n"/>
      <c r="U24" s="22">
        <f>IF(A24="","",IF(B24="","Falta fecha programada. ","")&amp;IF(OR(D24="",E24="",G24=""),"Faltan datos de entrega. ","")&amp;IF(AND(C24="",B24&lt;&gt;"",B24&lt;TODAY()),"Entrega programada vencida. ","")&amp;IF(AND(C24="",OR(COUNTIF(H24:N24,"No")&gt;0,COUNTIF(H24:N24,"Pendiente")&gt;0)),"Hay puntos pendientes antes de entregar. ","")&amp;IF(AND(C24&lt;&gt;"",Q24&lt;1),"Checklist incompleto al entregar. ","")&amp;IF(AND(C24&lt;&gt;"",OR(P24="",P24&gt;'Parámetros'!$B$5)),"Revisar saldo capturado. ","")&amp;IF(T24&lt;&gt;"","Consultar observaciones.",""))</f>
        <v/>
      </c>
    </row>
    <row r="25" ht="36" customHeight="1">
      <c r="A25" s="15" t="n"/>
      <c r="B25" s="16" t="n"/>
      <c r="C25" s="16" t="n"/>
      <c r="D25" s="15" t="n"/>
      <c r="E25" s="15" t="n"/>
      <c r="F25" s="15" t="n"/>
      <c r="G25" s="15" t="n"/>
      <c r="H25" s="17" t="n"/>
      <c r="I25" s="17" t="n"/>
      <c r="J25" s="17" t="n"/>
      <c r="K25" s="17" t="n"/>
      <c r="L25" s="17" t="n"/>
      <c r="M25" s="17" t="n"/>
      <c r="N25" s="17" t="n"/>
      <c r="O25" s="18" t="n"/>
      <c r="P25" s="18" t="n"/>
      <c r="Q25" s="23">
        <f>IF(A25="","",IFERROR((COUNTIF(H25:N25,"Sí")+COUNTIF(H25:N25,"No aplica"))/7,""))</f>
        <v/>
      </c>
      <c r="R25" s="24">
        <f>IF(A25="","",IF(OR(B25="",C25=""),"",IFERROR(C25-B25,"")))</f>
        <v/>
      </c>
      <c r="S25" s="25">
        <f>IF(A25="","",IF(C25&lt;&gt;"",IF(Q25&lt;1,"Entregada con pendientes",IF(OR(P25="",P25&gt;'Parámetros'!$B$5),"Entregada con saldo","Entregada completa")),IF(AND(B25&lt;&gt;"",B25&lt;TODAY()),"Vencida",IF(Q25=1,"Lista para entregar","En preparación"))))</f>
        <v/>
      </c>
      <c r="T25" s="15" t="n"/>
      <c r="U25" s="26">
        <f>IF(A25="","",IF(B25="","Falta fecha programada. ","")&amp;IF(OR(D25="",E25="",G25=""),"Faltan datos de entrega. ","")&amp;IF(AND(C25="",B25&lt;&gt;"",B25&lt;TODAY()),"Entrega programada vencida. ","")&amp;IF(AND(C25="",OR(COUNTIF(H25:N25,"No")&gt;0,COUNTIF(H25:N25,"Pendiente")&gt;0)),"Hay puntos pendientes antes de entregar. ","")&amp;IF(AND(C25&lt;&gt;"",Q25&lt;1),"Checklist incompleto al entregar. ","")&amp;IF(AND(C25&lt;&gt;"",OR(P25="",P25&gt;'Parámetros'!$B$5)),"Revisar saldo capturado. ","")&amp;IF(T25&lt;&gt;"","Consultar observaciones.",""))</f>
        <v/>
      </c>
    </row>
    <row r="26" ht="36" customHeight="1">
      <c r="A26" s="15" t="n"/>
      <c r="B26" s="16" t="n"/>
      <c r="C26" s="16" t="n"/>
      <c r="D26" s="15" t="n"/>
      <c r="E26" s="15" t="n"/>
      <c r="F26" s="15" t="n"/>
      <c r="G26" s="15" t="n"/>
      <c r="H26" s="17" t="n"/>
      <c r="I26" s="17" t="n"/>
      <c r="J26" s="17" t="n"/>
      <c r="K26" s="17" t="n"/>
      <c r="L26" s="17" t="n"/>
      <c r="M26" s="17" t="n"/>
      <c r="N26" s="17" t="n"/>
      <c r="O26" s="18" t="n"/>
      <c r="P26" s="18" t="n"/>
      <c r="Q26" s="19">
        <f>IF(A26="","",IFERROR((COUNTIF(H26:N26,"Sí")+COUNTIF(H26:N26,"No aplica"))/7,""))</f>
        <v/>
      </c>
      <c r="R26" s="20">
        <f>IF(A26="","",IF(OR(B26="",C26=""),"",IFERROR(C26-B26,"")))</f>
        <v/>
      </c>
      <c r="S26" s="21">
        <f>IF(A26="","",IF(C26&lt;&gt;"",IF(Q26&lt;1,"Entregada con pendientes",IF(OR(P26="",P26&gt;'Parámetros'!$B$5),"Entregada con saldo","Entregada completa")),IF(AND(B26&lt;&gt;"",B26&lt;TODAY()),"Vencida",IF(Q26=1,"Lista para entregar","En preparación"))))</f>
        <v/>
      </c>
      <c r="T26" s="15" t="n"/>
      <c r="U26" s="22">
        <f>IF(A26="","",IF(B26="","Falta fecha programada. ","")&amp;IF(OR(D26="",E26="",G26=""),"Faltan datos de entrega. ","")&amp;IF(AND(C26="",B26&lt;&gt;"",B26&lt;TODAY()),"Entrega programada vencida. ","")&amp;IF(AND(C26="",OR(COUNTIF(H26:N26,"No")&gt;0,COUNTIF(H26:N26,"Pendiente")&gt;0)),"Hay puntos pendientes antes de entregar. ","")&amp;IF(AND(C26&lt;&gt;"",Q26&lt;1),"Checklist incompleto al entregar. ","")&amp;IF(AND(C26&lt;&gt;"",OR(P26="",P26&gt;'Parámetros'!$B$5)),"Revisar saldo capturado. ","")&amp;IF(T26&lt;&gt;"","Consultar observaciones.",""))</f>
        <v/>
      </c>
    </row>
    <row r="27" ht="36" customHeight="1">
      <c r="A27" s="15" t="n"/>
      <c r="B27" s="16" t="n"/>
      <c r="C27" s="16" t="n"/>
      <c r="D27" s="15" t="n"/>
      <c r="E27" s="15" t="n"/>
      <c r="F27" s="15" t="n"/>
      <c r="G27" s="15" t="n"/>
      <c r="H27" s="17" t="n"/>
      <c r="I27" s="17" t="n"/>
      <c r="J27" s="17" t="n"/>
      <c r="K27" s="17" t="n"/>
      <c r="L27" s="17" t="n"/>
      <c r="M27" s="17" t="n"/>
      <c r="N27" s="17" t="n"/>
      <c r="O27" s="18" t="n"/>
      <c r="P27" s="18" t="n"/>
      <c r="Q27" s="23">
        <f>IF(A27="","",IFERROR((COUNTIF(H27:N27,"Sí")+COUNTIF(H27:N27,"No aplica"))/7,""))</f>
        <v/>
      </c>
      <c r="R27" s="24">
        <f>IF(A27="","",IF(OR(B27="",C27=""),"",IFERROR(C27-B27,"")))</f>
        <v/>
      </c>
      <c r="S27" s="25">
        <f>IF(A27="","",IF(C27&lt;&gt;"",IF(Q27&lt;1,"Entregada con pendientes",IF(OR(P27="",P27&gt;'Parámetros'!$B$5),"Entregada con saldo","Entregada completa")),IF(AND(B27&lt;&gt;"",B27&lt;TODAY()),"Vencida",IF(Q27=1,"Lista para entregar","En preparación"))))</f>
        <v/>
      </c>
      <c r="T27" s="15" t="n"/>
      <c r="U27" s="26">
        <f>IF(A27="","",IF(B27="","Falta fecha programada. ","")&amp;IF(OR(D27="",E27="",G27=""),"Faltan datos de entrega. ","")&amp;IF(AND(C27="",B27&lt;&gt;"",B27&lt;TODAY()),"Entrega programada vencida. ","")&amp;IF(AND(C27="",OR(COUNTIF(H27:N27,"No")&gt;0,COUNTIF(H27:N27,"Pendiente")&gt;0)),"Hay puntos pendientes antes de entregar. ","")&amp;IF(AND(C27&lt;&gt;"",Q27&lt;1),"Checklist incompleto al entregar. ","")&amp;IF(AND(C27&lt;&gt;"",OR(P27="",P27&gt;'Parámetros'!$B$5)),"Revisar saldo capturado. ","")&amp;IF(T27&lt;&gt;"","Consultar observaciones.",""))</f>
        <v/>
      </c>
    </row>
    <row r="28" ht="36" customHeight="1">
      <c r="A28" s="15" t="n"/>
      <c r="B28" s="16" t="n"/>
      <c r="C28" s="16" t="n"/>
      <c r="D28" s="15" t="n"/>
      <c r="E28" s="15" t="n"/>
      <c r="F28" s="15" t="n"/>
      <c r="G28" s="15" t="n"/>
      <c r="H28" s="17" t="n"/>
      <c r="I28" s="17" t="n"/>
      <c r="J28" s="17" t="n"/>
      <c r="K28" s="17" t="n"/>
      <c r="L28" s="17" t="n"/>
      <c r="M28" s="17" t="n"/>
      <c r="N28" s="17" t="n"/>
      <c r="O28" s="18" t="n"/>
      <c r="P28" s="18" t="n"/>
      <c r="Q28" s="19">
        <f>IF(A28="","",IFERROR((COUNTIF(H28:N28,"Sí")+COUNTIF(H28:N28,"No aplica"))/7,""))</f>
        <v/>
      </c>
      <c r="R28" s="20">
        <f>IF(A28="","",IF(OR(B28="",C28=""),"",IFERROR(C28-B28,"")))</f>
        <v/>
      </c>
      <c r="S28" s="21">
        <f>IF(A28="","",IF(C28&lt;&gt;"",IF(Q28&lt;1,"Entregada con pendientes",IF(OR(P28="",P28&gt;'Parámetros'!$B$5),"Entregada con saldo","Entregada completa")),IF(AND(B28&lt;&gt;"",B28&lt;TODAY()),"Vencida",IF(Q28=1,"Lista para entregar","En preparación"))))</f>
        <v/>
      </c>
      <c r="T28" s="15" t="n"/>
      <c r="U28" s="22">
        <f>IF(A28="","",IF(B28="","Falta fecha programada. ","")&amp;IF(OR(D28="",E28="",G28=""),"Faltan datos de entrega. ","")&amp;IF(AND(C28="",B28&lt;&gt;"",B28&lt;TODAY()),"Entrega programada vencida. ","")&amp;IF(AND(C28="",OR(COUNTIF(H28:N28,"No")&gt;0,COUNTIF(H28:N28,"Pendiente")&gt;0)),"Hay puntos pendientes antes de entregar. ","")&amp;IF(AND(C28&lt;&gt;"",Q28&lt;1),"Checklist incompleto al entregar. ","")&amp;IF(AND(C28&lt;&gt;"",OR(P28="",P28&gt;'Parámetros'!$B$5)),"Revisar saldo capturado. ","")&amp;IF(T28&lt;&gt;"","Consultar observaciones.",""))</f>
        <v/>
      </c>
    </row>
    <row r="29" ht="36" customHeight="1">
      <c r="A29" s="15" t="n"/>
      <c r="B29" s="16" t="n"/>
      <c r="C29" s="16" t="n"/>
      <c r="D29" s="15" t="n"/>
      <c r="E29" s="15" t="n"/>
      <c r="F29" s="15" t="n"/>
      <c r="G29" s="15" t="n"/>
      <c r="H29" s="17" t="n"/>
      <c r="I29" s="17" t="n"/>
      <c r="J29" s="17" t="n"/>
      <c r="K29" s="17" t="n"/>
      <c r="L29" s="17" t="n"/>
      <c r="M29" s="17" t="n"/>
      <c r="N29" s="17" t="n"/>
      <c r="O29" s="18" t="n"/>
      <c r="P29" s="18" t="n"/>
      <c r="Q29" s="23">
        <f>IF(A29="","",IFERROR((COUNTIF(H29:N29,"Sí")+COUNTIF(H29:N29,"No aplica"))/7,""))</f>
        <v/>
      </c>
      <c r="R29" s="24">
        <f>IF(A29="","",IF(OR(B29="",C29=""),"",IFERROR(C29-B29,"")))</f>
        <v/>
      </c>
      <c r="S29" s="25">
        <f>IF(A29="","",IF(C29&lt;&gt;"",IF(Q29&lt;1,"Entregada con pendientes",IF(OR(P29="",P29&gt;'Parámetros'!$B$5),"Entregada con saldo","Entregada completa")),IF(AND(B29&lt;&gt;"",B29&lt;TODAY()),"Vencida",IF(Q29=1,"Lista para entregar","En preparación"))))</f>
        <v/>
      </c>
      <c r="T29" s="15" t="n"/>
      <c r="U29" s="26">
        <f>IF(A29="","",IF(B29="","Falta fecha programada. ","")&amp;IF(OR(D29="",E29="",G29=""),"Faltan datos de entrega. ","")&amp;IF(AND(C29="",B29&lt;&gt;"",B29&lt;TODAY()),"Entrega programada vencida. ","")&amp;IF(AND(C29="",OR(COUNTIF(H29:N29,"No")&gt;0,COUNTIF(H29:N29,"Pendiente")&gt;0)),"Hay puntos pendientes antes de entregar. ","")&amp;IF(AND(C29&lt;&gt;"",Q29&lt;1),"Checklist incompleto al entregar. ","")&amp;IF(AND(C29&lt;&gt;"",OR(P29="",P29&gt;'Parámetros'!$B$5)),"Revisar saldo capturado. ","")&amp;IF(T29&lt;&gt;"","Consultar observaciones.",""))</f>
        <v/>
      </c>
    </row>
    <row r="30" ht="36" customHeight="1">
      <c r="A30" s="15" t="n"/>
      <c r="B30" s="16" t="n"/>
      <c r="C30" s="16" t="n"/>
      <c r="D30" s="15" t="n"/>
      <c r="E30" s="15" t="n"/>
      <c r="F30" s="15" t="n"/>
      <c r="G30" s="15" t="n"/>
      <c r="H30" s="17" t="n"/>
      <c r="I30" s="17" t="n"/>
      <c r="J30" s="17" t="n"/>
      <c r="K30" s="17" t="n"/>
      <c r="L30" s="17" t="n"/>
      <c r="M30" s="17" t="n"/>
      <c r="N30" s="17" t="n"/>
      <c r="O30" s="18" t="n"/>
      <c r="P30" s="18" t="n"/>
      <c r="Q30" s="19">
        <f>IF(A30="","",IFERROR((COUNTIF(H30:N30,"Sí")+COUNTIF(H30:N30,"No aplica"))/7,""))</f>
        <v/>
      </c>
      <c r="R30" s="20">
        <f>IF(A30="","",IF(OR(B30="",C30=""),"",IFERROR(C30-B30,"")))</f>
        <v/>
      </c>
      <c r="S30" s="21">
        <f>IF(A30="","",IF(C30&lt;&gt;"",IF(Q30&lt;1,"Entregada con pendientes",IF(OR(P30="",P30&gt;'Parámetros'!$B$5),"Entregada con saldo","Entregada completa")),IF(AND(B30&lt;&gt;"",B30&lt;TODAY()),"Vencida",IF(Q30=1,"Lista para entregar","En preparación"))))</f>
        <v/>
      </c>
      <c r="T30" s="15" t="n"/>
      <c r="U30" s="22">
        <f>IF(A30="","",IF(B30="","Falta fecha programada. ","")&amp;IF(OR(D30="",E30="",G30=""),"Faltan datos de entrega. ","")&amp;IF(AND(C30="",B30&lt;&gt;"",B30&lt;TODAY()),"Entrega programada vencida. ","")&amp;IF(AND(C30="",OR(COUNTIF(H30:N30,"No")&gt;0,COUNTIF(H30:N30,"Pendiente")&gt;0)),"Hay puntos pendientes antes de entregar. ","")&amp;IF(AND(C30&lt;&gt;"",Q30&lt;1),"Checklist incompleto al entregar. ","")&amp;IF(AND(C30&lt;&gt;"",OR(P30="",P30&gt;'Parámetros'!$B$5)),"Revisar saldo capturado. ","")&amp;IF(T30&lt;&gt;"","Consultar observaciones.",""))</f>
        <v/>
      </c>
    </row>
    <row r="31" ht="36" customHeight="1">
      <c r="A31" s="15" t="n"/>
      <c r="B31" s="16" t="n"/>
      <c r="C31" s="16" t="n"/>
      <c r="D31" s="15" t="n"/>
      <c r="E31" s="15" t="n"/>
      <c r="F31" s="15" t="n"/>
      <c r="G31" s="15" t="n"/>
      <c r="H31" s="17" t="n"/>
      <c r="I31" s="17" t="n"/>
      <c r="J31" s="17" t="n"/>
      <c r="K31" s="17" t="n"/>
      <c r="L31" s="17" t="n"/>
      <c r="M31" s="17" t="n"/>
      <c r="N31" s="17" t="n"/>
      <c r="O31" s="18" t="n"/>
      <c r="P31" s="18" t="n"/>
      <c r="Q31" s="23">
        <f>IF(A31="","",IFERROR((COUNTIF(H31:N31,"Sí")+COUNTIF(H31:N31,"No aplica"))/7,""))</f>
        <v/>
      </c>
      <c r="R31" s="24">
        <f>IF(A31="","",IF(OR(B31="",C31=""),"",IFERROR(C31-B31,"")))</f>
        <v/>
      </c>
      <c r="S31" s="25">
        <f>IF(A31="","",IF(C31&lt;&gt;"",IF(Q31&lt;1,"Entregada con pendientes",IF(OR(P31="",P31&gt;'Parámetros'!$B$5),"Entregada con saldo","Entregada completa")),IF(AND(B31&lt;&gt;"",B31&lt;TODAY()),"Vencida",IF(Q31=1,"Lista para entregar","En preparación"))))</f>
        <v/>
      </c>
      <c r="T31" s="15" t="n"/>
      <c r="U31" s="26">
        <f>IF(A31="","",IF(B31="","Falta fecha programada. ","")&amp;IF(OR(D31="",E31="",G31=""),"Faltan datos de entrega. ","")&amp;IF(AND(C31="",B31&lt;&gt;"",B31&lt;TODAY()),"Entrega programada vencida. ","")&amp;IF(AND(C31="",OR(COUNTIF(H31:N31,"No")&gt;0,COUNTIF(H31:N31,"Pendiente")&gt;0)),"Hay puntos pendientes antes de entregar. ","")&amp;IF(AND(C31&lt;&gt;"",Q31&lt;1),"Checklist incompleto al entregar. ","")&amp;IF(AND(C31&lt;&gt;"",OR(P31="",P31&gt;'Parámetros'!$B$5)),"Revisar saldo capturado. ","")&amp;IF(T31&lt;&gt;"","Consultar observaciones.",""))</f>
        <v/>
      </c>
    </row>
    <row r="32" ht="36" customHeight="1">
      <c r="A32" s="15" t="n"/>
      <c r="B32" s="16" t="n"/>
      <c r="C32" s="16" t="n"/>
      <c r="D32" s="15" t="n"/>
      <c r="E32" s="15" t="n"/>
      <c r="F32" s="15" t="n"/>
      <c r="G32" s="15" t="n"/>
      <c r="H32" s="17" t="n"/>
      <c r="I32" s="17" t="n"/>
      <c r="J32" s="17" t="n"/>
      <c r="K32" s="17" t="n"/>
      <c r="L32" s="17" t="n"/>
      <c r="M32" s="17" t="n"/>
      <c r="N32" s="17" t="n"/>
      <c r="O32" s="18" t="n"/>
      <c r="P32" s="18" t="n"/>
      <c r="Q32" s="19">
        <f>IF(A32="","",IFERROR((COUNTIF(H32:N32,"Sí")+COUNTIF(H32:N32,"No aplica"))/7,""))</f>
        <v/>
      </c>
      <c r="R32" s="20">
        <f>IF(A32="","",IF(OR(B32="",C32=""),"",IFERROR(C32-B32,"")))</f>
        <v/>
      </c>
      <c r="S32" s="21">
        <f>IF(A32="","",IF(C32&lt;&gt;"",IF(Q32&lt;1,"Entregada con pendientes",IF(OR(P32="",P32&gt;'Parámetros'!$B$5),"Entregada con saldo","Entregada completa")),IF(AND(B32&lt;&gt;"",B32&lt;TODAY()),"Vencida",IF(Q32=1,"Lista para entregar","En preparación"))))</f>
        <v/>
      </c>
      <c r="T32" s="15" t="n"/>
      <c r="U32" s="22">
        <f>IF(A32="","",IF(B32="","Falta fecha programada. ","")&amp;IF(OR(D32="",E32="",G32=""),"Faltan datos de entrega. ","")&amp;IF(AND(C32="",B32&lt;&gt;"",B32&lt;TODAY()),"Entrega programada vencida. ","")&amp;IF(AND(C32="",OR(COUNTIF(H32:N32,"No")&gt;0,COUNTIF(H32:N32,"Pendiente")&gt;0)),"Hay puntos pendientes antes de entregar. ","")&amp;IF(AND(C32&lt;&gt;"",Q32&lt;1),"Checklist incompleto al entregar. ","")&amp;IF(AND(C32&lt;&gt;"",OR(P32="",P32&gt;'Parámetros'!$B$5)),"Revisar saldo capturado. ","")&amp;IF(T32&lt;&gt;"","Consultar observaciones.",""))</f>
        <v/>
      </c>
    </row>
    <row r="33" ht="36" customHeight="1">
      <c r="A33" s="15" t="n"/>
      <c r="B33" s="16" t="n"/>
      <c r="C33" s="16" t="n"/>
      <c r="D33" s="15" t="n"/>
      <c r="E33" s="15" t="n"/>
      <c r="F33" s="15" t="n"/>
      <c r="G33" s="15" t="n"/>
      <c r="H33" s="17" t="n"/>
      <c r="I33" s="17" t="n"/>
      <c r="J33" s="17" t="n"/>
      <c r="K33" s="17" t="n"/>
      <c r="L33" s="17" t="n"/>
      <c r="M33" s="17" t="n"/>
      <c r="N33" s="17" t="n"/>
      <c r="O33" s="18" t="n"/>
      <c r="P33" s="18" t="n"/>
      <c r="Q33" s="23">
        <f>IF(A33="","",IFERROR((COUNTIF(H33:N33,"Sí")+COUNTIF(H33:N33,"No aplica"))/7,""))</f>
        <v/>
      </c>
      <c r="R33" s="24">
        <f>IF(A33="","",IF(OR(B33="",C33=""),"",IFERROR(C33-B33,"")))</f>
        <v/>
      </c>
      <c r="S33" s="25">
        <f>IF(A33="","",IF(C33&lt;&gt;"",IF(Q33&lt;1,"Entregada con pendientes",IF(OR(P33="",P33&gt;'Parámetros'!$B$5),"Entregada con saldo","Entregada completa")),IF(AND(B33&lt;&gt;"",B33&lt;TODAY()),"Vencida",IF(Q33=1,"Lista para entregar","En preparación"))))</f>
        <v/>
      </c>
      <c r="T33" s="15" t="n"/>
      <c r="U33" s="26">
        <f>IF(A33="","",IF(B33="","Falta fecha programada. ","")&amp;IF(OR(D33="",E33="",G33=""),"Faltan datos de entrega. ","")&amp;IF(AND(C33="",B33&lt;&gt;"",B33&lt;TODAY()),"Entrega programada vencida. ","")&amp;IF(AND(C33="",OR(COUNTIF(H33:N33,"No")&gt;0,COUNTIF(H33:N33,"Pendiente")&gt;0)),"Hay puntos pendientes antes de entregar. ","")&amp;IF(AND(C33&lt;&gt;"",Q33&lt;1),"Checklist incompleto al entregar. ","")&amp;IF(AND(C33&lt;&gt;"",OR(P33="",P33&gt;'Parámetros'!$B$5)),"Revisar saldo capturado. ","")&amp;IF(T33&lt;&gt;"","Consultar observaciones.",""))</f>
        <v/>
      </c>
    </row>
    <row r="34" ht="36" customHeight="1">
      <c r="A34" s="15" t="n"/>
      <c r="B34" s="16" t="n"/>
      <c r="C34" s="16" t="n"/>
      <c r="D34" s="15" t="n"/>
      <c r="E34" s="15" t="n"/>
      <c r="F34" s="15" t="n"/>
      <c r="G34" s="15" t="n"/>
      <c r="H34" s="17" t="n"/>
      <c r="I34" s="17" t="n"/>
      <c r="J34" s="17" t="n"/>
      <c r="K34" s="17" t="n"/>
      <c r="L34" s="17" t="n"/>
      <c r="M34" s="17" t="n"/>
      <c r="N34" s="17" t="n"/>
      <c r="O34" s="18" t="n"/>
      <c r="P34" s="18" t="n"/>
      <c r="Q34" s="19">
        <f>IF(A34="","",IFERROR((COUNTIF(H34:N34,"Sí")+COUNTIF(H34:N34,"No aplica"))/7,""))</f>
        <v/>
      </c>
      <c r="R34" s="20">
        <f>IF(A34="","",IF(OR(B34="",C34=""),"",IFERROR(C34-B34,"")))</f>
        <v/>
      </c>
      <c r="S34" s="21">
        <f>IF(A34="","",IF(C34&lt;&gt;"",IF(Q34&lt;1,"Entregada con pendientes",IF(OR(P34="",P34&gt;'Parámetros'!$B$5),"Entregada con saldo","Entregada completa")),IF(AND(B34&lt;&gt;"",B34&lt;TODAY()),"Vencida",IF(Q34=1,"Lista para entregar","En preparación"))))</f>
        <v/>
      </c>
      <c r="T34" s="15" t="n"/>
      <c r="U34" s="22">
        <f>IF(A34="","",IF(B34="","Falta fecha programada. ","")&amp;IF(OR(D34="",E34="",G34=""),"Faltan datos de entrega. ","")&amp;IF(AND(C34="",B34&lt;&gt;"",B34&lt;TODAY()),"Entrega programada vencida. ","")&amp;IF(AND(C34="",OR(COUNTIF(H34:N34,"No")&gt;0,COUNTIF(H34:N34,"Pendiente")&gt;0)),"Hay puntos pendientes antes de entregar. ","")&amp;IF(AND(C34&lt;&gt;"",Q34&lt;1),"Checklist incompleto al entregar. ","")&amp;IF(AND(C34&lt;&gt;"",OR(P34="",P34&gt;'Parámetros'!$B$5)),"Revisar saldo capturado. ","")&amp;IF(T34&lt;&gt;"","Consultar observaciones.",""))</f>
        <v/>
      </c>
    </row>
    <row r="35" ht="36" customHeight="1">
      <c r="A35" s="15" t="n"/>
      <c r="B35" s="16" t="n"/>
      <c r="C35" s="16" t="n"/>
      <c r="D35" s="15" t="n"/>
      <c r="E35" s="15" t="n"/>
      <c r="F35" s="15" t="n"/>
      <c r="G35" s="15" t="n"/>
      <c r="H35" s="17" t="n"/>
      <c r="I35" s="17" t="n"/>
      <c r="J35" s="17" t="n"/>
      <c r="K35" s="17" t="n"/>
      <c r="L35" s="17" t="n"/>
      <c r="M35" s="17" t="n"/>
      <c r="N35" s="17" t="n"/>
      <c r="O35" s="18" t="n"/>
      <c r="P35" s="18" t="n"/>
      <c r="Q35" s="23">
        <f>IF(A35="","",IFERROR((COUNTIF(H35:N35,"Sí")+COUNTIF(H35:N35,"No aplica"))/7,""))</f>
        <v/>
      </c>
      <c r="R35" s="24">
        <f>IF(A35="","",IF(OR(B35="",C35=""),"",IFERROR(C35-B35,"")))</f>
        <v/>
      </c>
      <c r="S35" s="25">
        <f>IF(A35="","",IF(C35&lt;&gt;"",IF(Q35&lt;1,"Entregada con pendientes",IF(OR(P35="",P35&gt;'Parámetros'!$B$5),"Entregada con saldo","Entregada completa")),IF(AND(B35&lt;&gt;"",B35&lt;TODAY()),"Vencida",IF(Q35=1,"Lista para entregar","En preparación"))))</f>
        <v/>
      </c>
      <c r="T35" s="15" t="n"/>
      <c r="U35" s="26">
        <f>IF(A35="","",IF(B35="","Falta fecha programada. ","")&amp;IF(OR(D35="",E35="",G35=""),"Faltan datos de entrega. ","")&amp;IF(AND(C35="",B35&lt;&gt;"",B35&lt;TODAY()),"Entrega programada vencida. ","")&amp;IF(AND(C35="",OR(COUNTIF(H35:N35,"No")&gt;0,COUNTIF(H35:N35,"Pendiente")&gt;0)),"Hay puntos pendientes antes de entregar. ","")&amp;IF(AND(C35&lt;&gt;"",Q35&lt;1),"Checklist incompleto al entregar. ","")&amp;IF(AND(C35&lt;&gt;"",OR(P35="",P35&gt;'Parámetros'!$B$5)),"Revisar saldo capturado. ","")&amp;IF(T35&lt;&gt;"","Consultar observaciones.",""))</f>
        <v/>
      </c>
    </row>
    <row r="36" ht="36" customHeight="1">
      <c r="A36" s="15" t="n"/>
      <c r="B36" s="16" t="n"/>
      <c r="C36" s="16" t="n"/>
      <c r="D36" s="15" t="n"/>
      <c r="E36" s="15" t="n"/>
      <c r="F36" s="15" t="n"/>
      <c r="G36" s="15" t="n"/>
      <c r="H36" s="17" t="n"/>
      <c r="I36" s="17" t="n"/>
      <c r="J36" s="17" t="n"/>
      <c r="K36" s="17" t="n"/>
      <c r="L36" s="17" t="n"/>
      <c r="M36" s="17" t="n"/>
      <c r="N36" s="17" t="n"/>
      <c r="O36" s="18" t="n"/>
      <c r="P36" s="18" t="n"/>
      <c r="Q36" s="19">
        <f>IF(A36="","",IFERROR((COUNTIF(H36:N36,"Sí")+COUNTIF(H36:N36,"No aplica"))/7,""))</f>
        <v/>
      </c>
      <c r="R36" s="20">
        <f>IF(A36="","",IF(OR(B36="",C36=""),"",IFERROR(C36-B36,"")))</f>
        <v/>
      </c>
      <c r="S36" s="21">
        <f>IF(A36="","",IF(C36&lt;&gt;"",IF(Q36&lt;1,"Entregada con pendientes",IF(OR(P36="",P36&gt;'Parámetros'!$B$5),"Entregada con saldo","Entregada completa")),IF(AND(B36&lt;&gt;"",B36&lt;TODAY()),"Vencida",IF(Q36=1,"Lista para entregar","En preparación"))))</f>
        <v/>
      </c>
      <c r="T36" s="15" t="n"/>
      <c r="U36" s="22">
        <f>IF(A36="","",IF(B36="","Falta fecha programada. ","")&amp;IF(OR(D36="",E36="",G36=""),"Faltan datos de entrega. ","")&amp;IF(AND(C36="",B36&lt;&gt;"",B36&lt;TODAY()),"Entrega programada vencida. ","")&amp;IF(AND(C36="",OR(COUNTIF(H36:N36,"No")&gt;0,COUNTIF(H36:N36,"Pendiente")&gt;0)),"Hay puntos pendientes antes de entregar. ","")&amp;IF(AND(C36&lt;&gt;"",Q36&lt;1),"Checklist incompleto al entregar. ","")&amp;IF(AND(C36&lt;&gt;"",OR(P36="",P36&gt;'Parámetros'!$B$5)),"Revisar saldo capturado. ","")&amp;IF(T36&lt;&gt;"","Consultar observaciones.",""))</f>
        <v/>
      </c>
    </row>
    <row r="37" ht="36" customHeight="1">
      <c r="A37" s="15" t="n"/>
      <c r="B37" s="16" t="n"/>
      <c r="C37" s="16" t="n"/>
      <c r="D37" s="15" t="n"/>
      <c r="E37" s="15" t="n"/>
      <c r="F37" s="15" t="n"/>
      <c r="G37" s="15" t="n"/>
      <c r="H37" s="17" t="n"/>
      <c r="I37" s="17" t="n"/>
      <c r="J37" s="17" t="n"/>
      <c r="K37" s="17" t="n"/>
      <c r="L37" s="17" t="n"/>
      <c r="M37" s="17" t="n"/>
      <c r="N37" s="17" t="n"/>
      <c r="O37" s="18" t="n"/>
      <c r="P37" s="18" t="n"/>
      <c r="Q37" s="23">
        <f>IF(A37="","",IFERROR((COUNTIF(H37:N37,"Sí")+COUNTIF(H37:N37,"No aplica"))/7,""))</f>
        <v/>
      </c>
      <c r="R37" s="24">
        <f>IF(A37="","",IF(OR(B37="",C37=""),"",IFERROR(C37-B37,"")))</f>
        <v/>
      </c>
      <c r="S37" s="25">
        <f>IF(A37="","",IF(C37&lt;&gt;"",IF(Q37&lt;1,"Entregada con pendientes",IF(OR(P37="",P37&gt;'Parámetros'!$B$5),"Entregada con saldo","Entregada completa")),IF(AND(B37&lt;&gt;"",B37&lt;TODAY()),"Vencida",IF(Q37=1,"Lista para entregar","En preparación"))))</f>
        <v/>
      </c>
      <c r="T37" s="15" t="n"/>
      <c r="U37" s="26">
        <f>IF(A37="","",IF(B37="","Falta fecha programada. ","")&amp;IF(OR(D37="",E37="",G37=""),"Faltan datos de entrega. ","")&amp;IF(AND(C37="",B37&lt;&gt;"",B37&lt;TODAY()),"Entrega programada vencida. ","")&amp;IF(AND(C37="",OR(COUNTIF(H37:N37,"No")&gt;0,COUNTIF(H37:N37,"Pendiente")&gt;0)),"Hay puntos pendientes antes de entregar. ","")&amp;IF(AND(C37&lt;&gt;"",Q37&lt;1),"Checklist incompleto al entregar. ","")&amp;IF(AND(C37&lt;&gt;"",OR(P37="",P37&gt;'Parámetros'!$B$5)),"Revisar saldo capturado. ","")&amp;IF(T37&lt;&gt;"","Consultar observaciones.",""))</f>
        <v/>
      </c>
    </row>
    <row r="38" ht="36" customHeight="1">
      <c r="A38" s="15" t="n"/>
      <c r="B38" s="16" t="n"/>
      <c r="C38" s="16" t="n"/>
      <c r="D38" s="15" t="n"/>
      <c r="E38" s="15" t="n"/>
      <c r="F38" s="15" t="n"/>
      <c r="G38" s="15" t="n"/>
      <c r="H38" s="17" t="n"/>
      <c r="I38" s="17" t="n"/>
      <c r="J38" s="17" t="n"/>
      <c r="K38" s="17" t="n"/>
      <c r="L38" s="17" t="n"/>
      <c r="M38" s="17" t="n"/>
      <c r="N38" s="17" t="n"/>
      <c r="O38" s="18" t="n"/>
      <c r="P38" s="18" t="n"/>
      <c r="Q38" s="19">
        <f>IF(A38="","",IFERROR((COUNTIF(H38:N38,"Sí")+COUNTIF(H38:N38,"No aplica"))/7,""))</f>
        <v/>
      </c>
      <c r="R38" s="20">
        <f>IF(A38="","",IF(OR(B38="",C38=""),"",IFERROR(C38-B38,"")))</f>
        <v/>
      </c>
      <c r="S38" s="21">
        <f>IF(A38="","",IF(C38&lt;&gt;"",IF(Q38&lt;1,"Entregada con pendientes",IF(OR(P38="",P38&gt;'Parámetros'!$B$5),"Entregada con saldo","Entregada completa")),IF(AND(B38&lt;&gt;"",B38&lt;TODAY()),"Vencida",IF(Q38=1,"Lista para entregar","En preparación"))))</f>
        <v/>
      </c>
      <c r="T38" s="15" t="n"/>
      <c r="U38" s="22">
        <f>IF(A38="","",IF(B38="","Falta fecha programada. ","")&amp;IF(OR(D38="",E38="",G38=""),"Faltan datos de entrega. ","")&amp;IF(AND(C38="",B38&lt;&gt;"",B38&lt;TODAY()),"Entrega programada vencida. ","")&amp;IF(AND(C38="",OR(COUNTIF(H38:N38,"No")&gt;0,COUNTIF(H38:N38,"Pendiente")&gt;0)),"Hay puntos pendientes antes de entregar. ","")&amp;IF(AND(C38&lt;&gt;"",Q38&lt;1),"Checklist incompleto al entregar. ","")&amp;IF(AND(C38&lt;&gt;"",OR(P38="",P38&gt;'Parámetros'!$B$5)),"Revisar saldo capturado. ","")&amp;IF(T38&lt;&gt;"","Consultar observaciones.",""))</f>
        <v/>
      </c>
    </row>
    <row r="39" ht="36" customHeight="1">
      <c r="A39" s="15" t="n"/>
      <c r="B39" s="16" t="n"/>
      <c r="C39" s="16" t="n"/>
      <c r="D39" s="15" t="n"/>
      <c r="E39" s="15" t="n"/>
      <c r="F39" s="15" t="n"/>
      <c r="G39" s="15" t="n"/>
      <c r="H39" s="17" t="n"/>
      <c r="I39" s="17" t="n"/>
      <c r="J39" s="17" t="n"/>
      <c r="K39" s="17" t="n"/>
      <c r="L39" s="17" t="n"/>
      <c r="M39" s="17" t="n"/>
      <c r="N39" s="17" t="n"/>
      <c r="O39" s="18" t="n"/>
      <c r="P39" s="18" t="n"/>
      <c r="Q39" s="23">
        <f>IF(A39="","",IFERROR((COUNTIF(H39:N39,"Sí")+COUNTIF(H39:N39,"No aplica"))/7,""))</f>
        <v/>
      </c>
      <c r="R39" s="24">
        <f>IF(A39="","",IF(OR(B39="",C39=""),"",IFERROR(C39-B39,"")))</f>
        <v/>
      </c>
      <c r="S39" s="25">
        <f>IF(A39="","",IF(C39&lt;&gt;"",IF(Q39&lt;1,"Entregada con pendientes",IF(OR(P39="",P39&gt;'Parámetros'!$B$5),"Entregada con saldo","Entregada completa")),IF(AND(B39&lt;&gt;"",B39&lt;TODAY()),"Vencida",IF(Q39=1,"Lista para entregar","En preparación"))))</f>
        <v/>
      </c>
      <c r="T39" s="15" t="n"/>
      <c r="U39" s="26">
        <f>IF(A39="","",IF(B39="","Falta fecha programada. ","")&amp;IF(OR(D39="",E39="",G39=""),"Faltan datos de entrega. ","")&amp;IF(AND(C39="",B39&lt;&gt;"",B39&lt;TODAY()),"Entrega programada vencida. ","")&amp;IF(AND(C39="",OR(COUNTIF(H39:N39,"No")&gt;0,COUNTIF(H39:N39,"Pendiente")&gt;0)),"Hay puntos pendientes antes de entregar. ","")&amp;IF(AND(C39&lt;&gt;"",Q39&lt;1),"Checklist incompleto al entregar. ","")&amp;IF(AND(C39&lt;&gt;"",OR(P39="",P39&gt;'Parámetros'!$B$5)),"Revisar saldo capturado. ","")&amp;IF(T39&lt;&gt;"","Consultar observaciones.",""))</f>
        <v/>
      </c>
    </row>
    <row r="40" ht="36" customHeight="1">
      <c r="A40" s="15" t="n"/>
      <c r="B40" s="16" t="n"/>
      <c r="C40" s="16" t="n"/>
      <c r="D40" s="15" t="n"/>
      <c r="E40" s="15" t="n"/>
      <c r="F40" s="15" t="n"/>
      <c r="G40" s="15" t="n"/>
      <c r="H40" s="17" t="n"/>
      <c r="I40" s="17" t="n"/>
      <c r="J40" s="17" t="n"/>
      <c r="K40" s="17" t="n"/>
      <c r="L40" s="17" t="n"/>
      <c r="M40" s="17" t="n"/>
      <c r="N40" s="17" t="n"/>
      <c r="O40" s="18" t="n"/>
      <c r="P40" s="18" t="n"/>
      <c r="Q40" s="19">
        <f>IF(A40="","",IFERROR((COUNTIF(H40:N40,"Sí")+COUNTIF(H40:N40,"No aplica"))/7,""))</f>
        <v/>
      </c>
      <c r="R40" s="20">
        <f>IF(A40="","",IF(OR(B40="",C40=""),"",IFERROR(C40-B40,"")))</f>
        <v/>
      </c>
      <c r="S40" s="21">
        <f>IF(A40="","",IF(C40&lt;&gt;"",IF(Q40&lt;1,"Entregada con pendientes",IF(OR(P40="",P40&gt;'Parámetros'!$B$5),"Entregada con saldo","Entregada completa")),IF(AND(B40&lt;&gt;"",B40&lt;TODAY()),"Vencida",IF(Q40=1,"Lista para entregar","En preparación"))))</f>
        <v/>
      </c>
      <c r="T40" s="15" t="n"/>
      <c r="U40" s="22">
        <f>IF(A40="","",IF(B40="","Falta fecha programada. ","")&amp;IF(OR(D40="",E40="",G40=""),"Faltan datos de entrega. ","")&amp;IF(AND(C40="",B40&lt;&gt;"",B40&lt;TODAY()),"Entrega programada vencida. ","")&amp;IF(AND(C40="",OR(COUNTIF(H40:N40,"No")&gt;0,COUNTIF(H40:N40,"Pendiente")&gt;0)),"Hay puntos pendientes antes de entregar. ","")&amp;IF(AND(C40&lt;&gt;"",Q40&lt;1),"Checklist incompleto al entregar. ","")&amp;IF(AND(C40&lt;&gt;"",OR(P40="",P40&gt;'Parámetros'!$B$5)),"Revisar saldo capturado. ","")&amp;IF(T40&lt;&gt;"","Consultar observaciones.",""))</f>
        <v/>
      </c>
    </row>
    <row r="41" ht="36" customHeight="1">
      <c r="A41" s="15" t="n"/>
      <c r="B41" s="16" t="n"/>
      <c r="C41" s="16" t="n"/>
      <c r="D41" s="15" t="n"/>
      <c r="E41" s="15" t="n"/>
      <c r="F41" s="15" t="n"/>
      <c r="G41" s="15" t="n"/>
      <c r="H41" s="17" t="n"/>
      <c r="I41" s="17" t="n"/>
      <c r="J41" s="17" t="n"/>
      <c r="K41" s="17" t="n"/>
      <c r="L41" s="17" t="n"/>
      <c r="M41" s="17" t="n"/>
      <c r="N41" s="17" t="n"/>
      <c r="O41" s="18" t="n"/>
      <c r="P41" s="18" t="n"/>
      <c r="Q41" s="23">
        <f>IF(A41="","",IFERROR((COUNTIF(H41:N41,"Sí")+COUNTIF(H41:N41,"No aplica"))/7,""))</f>
        <v/>
      </c>
      <c r="R41" s="24">
        <f>IF(A41="","",IF(OR(B41="",C41=""),"",IFERROR(C41-B41,"")))</f>
        <v/>
      </c>
      <c r="S41" s="25">
        <f>IF(A41="","",IF(C41&lt;&gt;"",IF(Q41&lt;1,"Entregada con pendientes",IF(OR(P41="",P41&gt;'Parámetros'!$B$5),"Entregada con saldo","Entregada completa")),IF(AND(B41&lt;&gt;"",B41&lt;TODAY()),"Vencida",IF(Q41=1,"Lista para entregar","En preparación"))))</f>
        <v/>
      </c>
      <c r="T41" s="15" t="n"/>
      <c r="U41" s="26">
        <f>IF(A41="","",IF(B41="","Falta fecha programada. ","")&amp;IF(OR(D41="",E41="",G41=""),"Faltan datos de entrega. ","")&amp;IF(AND(C41="",B41&lt;&gt;"",B41&lt;TODAY()),"Entrega programada vencida. ","")&amp;IF(AND(C41="",OR(COUNTIF(H41:N41,"No")&gt;0,COUNTIF(H41:N41,"Pendiente")&gt;0)),"Hay puntos pendientes antes de entregar. ","")&amp;IF(AND(C41&lt;&gt;"",Q41&lt;1),"Checklist incompleto al entregar. ","")&amp;IF(AND(C41&lt;&gt;"",OR(P41="",P41&gt;'Parámetros'!$B$5)),"Revisar saldo capturado. ","")&amp;IF(T41&lt;&gt;"","Consultar observaciones.",""))</f>
        <v/>
      </c>
    </row>
    <row r="42" ht="36" customHeight="1">
      <c r="A42" s="15" t="n"/>
      <c r="B42" s="16" t="n"/>
      <c r="C42" s="16" t="n"/>
      <c r="D42" s="15" t="n"/>
      <c r="E42" s="15" t="n"/>
      <c r="F42" s="15" t="n"/>
      <c r="G42" s="15" t="n"/>
      <c r="H42" s="17" t="n"/>
      <c r="I42" s="17" t="n"/>
      <c r="J42" s="17" t="n"/>
      <c r="K42" s="17" t="n"/>
      <c r="L42" s="17" t="n"/>
      <c r="M42" s="17" t="n"/>
      <c r="N42" s="17" t="n"/>
      <c r="O42" s="18" t="n"/>
      <c r="P42" s="18" t="n"/>
      <c r="Q42" s="19">
        <f>IF(A42="","",IFERROR((COUNTIF(H42:N42,"Sí")+COUNTIF(H42:N42,"No aplica"))/7,""))</f>
        <v/>
      </c>
      <c r="R42" s="20">
        <f>IF(A42="","",IF(OR(B42="",C42=""),"",IFERROR(C42-B42,"")))</f>
        <v/>
      </c>
      <c r="S42" s="21">
        <f>IF(A42="","",IF(C42&lt;&gt;"",IF(Q42&lt;1,"Entregada con pendientes",IF(OR(P42="",P42&gt;'Parámetros'!$B$5),"Entregada con saldo","Entregada completa")),IF(AND(B42&lt;&gt;"",B42&lt;TODAY()),"Vencida",IF(Q42=1,"Lista para entregar","En preparación"))))</f>
        <v/>
      </c>
      <c r="T42" s="15" t="n"/>
      <c r="U42" s="22">
        <f>IF(A42="","",IF(B42="","Falta fecha programada. ","")&amp;IF(OR(D42="",E42="",G42=""),"Faltan datos de entrega. ","")&amp;IF(AND(C42="",B42&lt;&gt;"",B42&lt;TODAY()),"Entrega programada vencida. ","")&amp;IF(AND(C42="",OR(COUNTIF(H42:N42,"No")&gt;0,COUNTIF(H42:N42,"Pendiente")&gt;0)),"Hay puntos pendientes antes de entregar. ","")&amp;IF(AND(C42&lt;&gt;"",Q42&lt;1),"Checklist incompleto al entregar. ","")&amp;IF(AND(C42&lt;&gt;"",OR(P42="",P42&gt;'Parámetros'!$B$5)),"Revisar saldo capturado. ","")&amp;IF(T42&lt;&gt;"","Consultar observaciones.",""))</f>
        <v/>
      </c>
    </row>
    <row r="43" ht="36" customHeight="1">
      <c r="A43" s="15" t="n"/>
      <c r="B43" s="16" t="n"/>
      <c r="C43" s="16" t="n"/>
      <c r="D43" s="15" t="n"/>
      <c r="E43" s="15" t="n"/>
      <c r="F43" s="15" t="n"/>
      <c r="G43" s="15" t="n"/>
      <c r="H43" s="17" t="n"/>
      <c r="I43" s="17" t="n"/>
      <c r="J43" s="17" t="n"/>
      <c r="K43" s="17" t="n"/>
      <c r="L43" s="17" t="n"/>
      <c r="M43" s="17" t="n"/>
      <c r="N43" s="17" t="n"/>
      <c r="O43" s="18" t="n"/>
      <c r="P43" s="18" t="n"/>
      <c r="Q43" s="23">
        <f>IF(A43="","",IFERROR((COUNTIF(H43:N43,"Sí")+COUNTIF(H43:N43,"No aplica"))/7,""))</f>
        <v/>
      </c>
      <c r="R43" s="24">
        <f>IF(A43="","",IF(OR(B43="",C43=""),"",IFERROR(C43-B43,"")))</f>
        <v/>
      </c>
      <c r="S43" s="25">
        <f>IF(A43="","",IF(C43&lt;&gt;"",IF(Q43&lt;1,"Entregada con pendientes",IF(OR(P43="",P43&gt;'Parámetros'!$B$5),"Entregada con saldo","Entregada completa")),IF(AND(B43&lt;&gt;"",B43&lt;TODAY()),"Vencida",IF(Q43=1,"Lista para entregar","En preparación"))))</f>
        <v/>
      </c>
      <c r="T43" s="15" t="n"/>
      <c r="U43" s="26">
        <f>IF(A43="","",IF(B43="","Falta fecha programada. ","")&amp;IF(OR(D43="",E43="",G43=""),"Faltan datos de entrega. ","")&amp;IF(AND(C43="",B43&lt;&gt;"",B43&lt;TODAY()),"Entrega programada vencida. ","")&amp;IF(AND(C43="",OR(COUNTIF(H43:N43,"No")&gt;0,COUNTIF(H43:N43,"Pendiente")&gt;0)),"Hay puntos pendientes antes de entregar. ","")&amp;IF(AND(C43&lt;&gt;"",Q43&lt;1),"Checklist incompleto al entregar. ","")&amp;IF(AND(C43&lt;&gt;"",OR(P43="",P43&gt;'Parámetros'!$B$5)),"Revisar saldo capturado. ","")&amp;IF(T43&lt;&gt;"","Consultar observaciones.",""))</f>
        <v/>
      </c>
    </row>
    <row r="44" ht="36" customHeight="1">
      <c r="A44" s="15" t="n"/>
      <c r="B44" s="16" t="n"/>
      <c r="C44" s="16" t="n"/>
      <c r="D44" s="15" t="n"/>
      <c r="E44" s="15" t="n"/>
      <c r="F44" s="15" t="n"/>
      <c r="G44" s="15" t="n"/>
      <c r="H44" s="17" t="n"/>
      <c r="I44" s="17" t="n"/>
      <c r="J44" s="17" t="n"/>
      <c r="K44" s="17" t="n"/>
      <c r="L44" s="17" t="n"/>
      <c r="M44" s="17" t="n"/>
      <c r="N44" s="17" t="n"/>
      <c r="O44" s="18" t="n"/>
      <c r="P44" s="18" t="n"/>
      <c r="Q44" s="19">
        <f>IF(A44="","",IFERROR((COUNTIF(H44:N44,"Sí")+COUNTIF(H44:N44,"No aplica"))/7,""))</f>
        <v/>
      </c>
      <c r="R44" s="20">
        <f>IF(A44="","",IF(OR(B44="",C44=""),"",IFERROR(C44-B44,"")))</f>
        <v/>
      </c>
      <c r="S44" s="21">
        <f>IF(A44="","",IF(C44&lt;&gt;"",IF(Q44&lt;1,"Entregada con pendientes",IF(OR(P44="",P44&gt;'Parámetros'!$B$5),"Entregada con saldo","Entregada completa")),IF(AND(B44&lt;&gt;"",B44&lt;TODAY()),"Vencida",IF(Q44=1,"Lista para entregar","En preparación"))))</f>
        <v/>
      </c>
      <c r="T44" s="15" t="n"/>
      <c r="U44" s="22">
        <f>IF(A44="","",IF(B44="","Falta fecha programada. ","")&amp;IF(OR(D44="",E44="",G44=""),"Faltan datos de entrega. ","")&amp;IF(AND(C44="",B44&lt;&gt;"",B44&lt;TODAY()),"Entrega programada vencida. ","")&amp;IF(AND(C44="",OR(COUNTIF(H44:N44,"No")&gt;0,COUNTIF(H44:N44,"Pendiente")&gt;0)),"Hay puntos pendientes antes de entregar. ","")&amp;IF(AND(C44&lt;&gt;"",Q44&lt;1),"Checklist incompleto al entregar. ","")&amp;IF(AND(C44&lt;&gt;"",OR(P44="",P44&gt;'Parámetros'!$B$5)),"Revisar saldo capturado. ","")&amp;IF(T44&lt;&gt;"","Consultar observaciones.",""))</f>
        <v/>
      </c>
    </row>
    <row r="45" ht="36" customHeight="1">
      <c r="A45" s="15" t="n"/>
      <c r="B45" s="16" t="n"/>
      <c r="C45" s="16" t="n"/>
      <c r="D45" s="15" t="n"/>
      <c r="E45" s="15" t="n"/>
      <c r="F45" s="15" t="n"/>
      <c r="G45" s="15" t="n"/>
      <c r="H45" s="17" t="n"/>
      <c r="I45" s="17" t="n"/>
      <c r="J45" s="17" t="n"/>
      <c r="K45" s="17" t="n"/>
      <c r="L45" s="17" t="n"/>
      <c r="M45" s="17" t="n"/>
      <c r="N45" s="17" t="n"/>
      <c r="O45" s="18" t="n"/>
      <c r="P45" s="18" t="n"/>
      <c r="Q45" s="23">
        <f>IF(A45="","",IFERROR((COUNTIF(H45:N45,"Sí")+COUNTIF(H45:N45,"No aplica"))/7,""))</f>
        <v/>
      </c>
      <c r="R45" s="24">
        <f>IF(A45="","",IF(OR(B45="",C45=""),"",IFERROR(C45-B45,"")))</f>
        <v/>
      </c>
      <c r="S45" s="25">
        <f>IF(A45="","",IF(C45&lt;&gt;"",IF(Q45&lt;1,"Entregada con pendientes",IF(OR(P45="",P45&gt;'Parámetros'!$B$5),"Entregada con saldo","Entregada completa")),IF(AND(B45&lt;&gt;"",B45&lt;TODAY()),"Vencida",IF(Q45=1,"Lista para entregar","En preparación"))))</f>
        <v/>
      </c>
      <c r="T45" s="15" t="n"/>
      <c r="U45" s="26">
        <f>IF(A45="","",IF(B45="","Falta fecha programada. ","")&amp;IF(OR(D45="",E45="",G45=""),"Faltan datos de entrega. ","")&amp;IF(AND(C45="",B45&lt;&gt;"",B45&lt;TODAY()),"Entrega programada vencida. ","")&amp;IF(AND(C45="",OR(COUNTIF(H45:N45,"No")&gt;0,COUNTIF(H45:N45,"Pendiente")&gt;0)),"Hay puntos pendientes antes de entregar. ","")&amp;IF(AND(C45&lt;&gt;"",Q45&lt;1),"Checklist incompleto al entregar. ","")&amp;IF(AND(C45&lt;&gt;"",OR(P45="",P45&gt;'Parámetros'!$B$5)),"Revisar saldo capturado. ","")&amp;IF(T45&lt;&gt;"","Consultar observaciones.",""))</f>
        <v/>
      </c>
    </row>
    <row r="46" ht="36" customHeight="1">
      <c r="A46" s="15" t="n"/>
      <c r="B46" s="16" t="n"/>
      <c r="C46" s="16" t="n"/>
      <c r="D46" s="15" t="n"/>
      <c r="E46" s="15" t="n"/>
      <c r="F46" s="15" t="n"/>
      <c r="G46" s="15" t="n"/>
      <c r="H46" s="17" t="n"/>
      <c r="I46" s="17" t="n"/>
      <c r="J46" s="17" t="n"/>
      <c r="K46" s="17" t="n"/>
      <c r="L46" s="17" t="n"/>
      <c r="M46" s="17" t="n"/>
      <c r="N46" s="17" t="n"/>
      <c r="O46" s="18" t="n"/>
      <c r="P46" s="18" t="n"/>
      <c r="Q46" s="19">
        <f>IF(A46="","",IFERROR((COUNTIF(H46:N46,"Sí")+COUNTIF(H46:N46,"No aplica"))/7,""))</f>
        <v/>
      </c>
      <c r="R46" s="20">
        <f>IF(A46="","",IF(OR(B46="",C46=""),"",IFERROR(C46-B46,"")))</f>
        <v/>
      </c>
      <c r="S46" s="21">
        <f>IF(A46="","",IF(C46&lt;&gt;"",IF(Q46&lt;1,"Entregada con pendientes",IF(OR(P46="",P46&gt;'Parámetros'!$B$5),"Entregada con saldo","Entregada completa")),IF(AND(B46&lt;&gt;"",B46&lt;TODAY()),"Vencida",IF(Q46=1,"Lista para entregar","En preparación"))))</f>
        <v/>
      </c>
      <c r="T46" s="15" t="n"/>
      <c r="U46" s="22">
        <f>IF(A46="","",IF(B46="","Falta fecha programada. ","")&amp;IF(OR(D46="",E46="",G46=""),"Faltan datos de entrega. ","")&amp;IF(AND(C46="",B46&lt;&gt;"",B46&lt;TODAY()),"Entrega programada vencida. ","")&amp;IF(AND(C46="",OR(COUNTIF(H46:N46,"No")&gt;0,COUNTIF(H46:N46,"Pendiente")&gt;0)),"Hay puntos pendientes antes de entregar. ","")&amp;IF(AND(C46&lt;&gt;"",Q46&lt;1),"Checklist incompleto al entregar. ","")&amp;IF(AND(C46&lt;&gt;"",OR(P46="",P46&gt;'Parámetros'!$B$5)),"Revisar saldo capturado. ","")&amp;IF(T46&lt;&gt;"","Consultar observaciones.",""))</f>
        <v/>
      </c>
    </row>
    <row r="47" ht="36" customHeight="1">
      <c r="A47" s="15" t="n"/>
      <c r="B47" s="16" t="n"/>
      <c r="C47" s="16" t="n"/>
      <c r="D47" s="15" t="n"/>
      <c r="E47" s="15" t="n"/>
      <c r="F47" s="15" t="n"/>
      <c r="G47" s="15" t="n"/>
      <c r="H47" s="17" t="n"/>
      <c r="I47" s="17" t="n"/>
      <c r="J47" s="17" t="n"/>
      <c r="K47" s="17" t="n"/>
      <c r="L47" s="17" t="n"/>
      <c r="M47" s="17" t="n"/>
      <c r="N47" s="17" t="n"/>
      <c r="O47" s="18" t="n"/>
      <c r="P47" s="18" t="n"/>
      <c r="Q47" s="23">
        <f>IF(A47="","",IFERROR((COUNTIF(H47:N47,"Sí")+COUNTIF(H47:N47,"No aplica"))/7,""))</f>
        <v/>
      </c>
      <c r="R47" s="24">
        <f>IF(A47="","",IF(OR(B47="",C47=""),"",IFERROR(C47-B47,"")))</f>
        <v/>
      </c>
      <c r="S47" s="25">
        <f>IF(A47="","",IF(C47&lt;&gt;"",IF(Q47&lt;1,"Entregada con pendientes",IF(OR(P47="",P47&gt;'Parámetros'!$B$5),"Entregada con saldo","Entregada completa")),IF(AND(B47&lt;&gt;"",B47&lt;TODAY()),"Vencida",IF(Q47=1,"Lista para entregar","En preparación"))))</f>
        <v/>
      </c>
      <c r="T47" s="15" t="n"/>
      <c r="U47" s="26">
        <f>IF(A47="","",IF(B47="","Falta fecha programada. ","")&amp;IF(OR(D47="",E47="",G47=""),"Faltan datos de entrega. ","")&amp;IF(AND(C47="",B47&lt;&gt;"",B47&lt;TODAY()),"Entrega programada vencida. ","")&amp;IF(AND(C47="",OR(COUNTIF(H47:N47,"No")&gt;0,COUNTIF(H47:N47,"Pendiente")&gt;0)),"Hay puntos pendientes antes de entregar. ","")&amp;IF(AND(C47&lt;&gt;"",Q47&lt;1),"Checklist incompleto al entregar. ","")&amp;IF(AND(C47&lt;&gt;"",OR(P47="",P47&gt;'Parámetros'!$B$5)),"Revisar saldo capturado. ","")&amp;IF(T47&lt;&gt;"","Consultar observaciones.",""))</f>
        <v/>
      </c>
    </row>
    <row r="48" ht="36" customHeight="1">
      <c r="A48" s="15" t="n"/>
      <c r="B48" s="16" t="n"/>
      <c r="C48" s="16" t="n"/>
      <c r="D48" s="15" t="n"/>
      <c r="E48" s="15" t="n"/>
      <c r="F48" s="15" t="n"/>
      <c r="G48" s="15" t="n"/>
      <c r="H48" s="17" t="n"/>
      <c r="I48" s="17" t="n"/>
      <c r="J48" s="17" t="n"/>
      <c r="K48" s="17" t="n"/>
      <c r="L48" s="17" t="n"/>
      <c r="M48" s="17" t="n"/>
      <c r="N48" s="17" t="n"/>
      <c r="O48" s="18" t="n"/>
      <c r="P48" s="18" t="n"/>
      <c r="Q48" s="19">
        <f>IF(A48="","",IFERROR((COUNTIF(H48:N48,"Sí")+COUNTIF(H48:N48,"No aplica"))/7,""))</f>
        <v/>
      </c>
      <c r="R48" s="20">
        <f>IF(A48="","",IF(OR(B48="",C48=""),"",IFERROR(C48-B48,"")))</f>
        <v/>
      </c>
      <c r="S48" s="21">
        <f>IF(A48="","",IF(C48&lt;&gt;"",IF(Q48&lt;1,"Entregada con pendientes",IF(OR(P48="",P48&gt;'Parámetros'!$B$5),"Entregada con saldo","Entregada completa")),IF(AND(B48&lt;&gt;"",B48&lt;TODAY()),"Vencida",IF(Q48=1,"Lista para entregar","En preparación"))))</f>
        <v/>
      </c>
      <c r="T48" s="15" t="n"/>
      <c r="U48" s="22">
        <f>IF(A48="","",IF(B48="","Falta fecha programada. ","")&amp;IF(OR(D48="",E48="",G48=""),"Faltan datos de entrega. ","")&amp;IF(AND(C48="",B48&lt;&gt;"",B48&lt;TODAY()),"Entrega programada vencida. ","")&amp;IF(AND(C48="",OR(COUNTIF(H48:N48,"No")&gt;0,COUNTIF(H48:N48,"Pendiente")&gt;0)),"Hay puntos pendientes antes de entregar. ","")&amp;IF(AND(C48&lt;&gt;"",Q48&lt;1),"Checklist incompleto al entregar. ","")&amp;IF(AND(C48&lt;&gt;"",OR(P48="",P48&gt;'Parámetros'!$B$5)),"Revisar saldo capturado. ","")&amp;IF(T48&lt;&gt;"","Consultar observaciones.",""))</f>
        <v/>
      </c>
    </row>
    <row r="49" ht="36" customHeight="1">
      <c r="A49" s="15" t="n"/>
      <c r="B49" s="16" t="n"/>
      <c r="C49" s="16" t="n"/>
      <c r="D49" s="15" t="n"/>
      <c r="E49" s="15" t="n"/>
      <c r="F49" s="15" t="n"/>
      <c r="G49" s="15" t="n"/>
      <c r="H49" s="17" t="n"/>
      <c r="I49" s="17" t="n"/>
      <c r="J49" s="17" t="n"/>
      <c r="K49" s="17" t="n"/>
      <c r="L49" s="17" t="n"/>
      <c r="M49" s="17" t="n"/>
      <c r="N49" s="17" t="n"/>
      <c r="O49" s="18" t="n"/>
      <c r="P49" s="18" t="n"/>
      <c r="Q49" s="23">
        <f>IF(A49="","",IFERROR((COUNTIF(H49:N49,"Sí")+COUNTIF(H49:N49,"No aplica"))/7,""))</f>
        <v/>
      </c>
      <c r="R49" s="24">
        <f>IF(A49="","",IF(OR(B49="",C49=""),"",IFERROR(C49-B49,"")))</f>
        <v/>
      </c>
      <c r="S49" s="25">
        <f>IF(A49="","",IF(C49&lt;&gt;"",IF(Q49&lt;1,"Entregada con pendientes",IF(OR(P49="",P49&gt;'Parámetros'!$B$5),"Entregada con saldo","Entregada completa")),IF(AND(B49&lt;&gt;"",B49&lt;TODAY()),"Vencida",IF(Q49=1,"Lista para entregar","En preparación"))))</f>
        <v/>
      </c>
      <c r="T49" s="15" t="n"/>
      <c r="U49" s="26">
        <f>IF(A49="","",IF(B49="","Falta fecha programada. ","")&amp;IF(OR(D49="",E49="",G49=""),"Faltan datos de entrega. ","")&amp;IF(AND(C49="",B49&lt;&gt;"",B49&lt;TODAY()),"Entrega programada vencida. ","")&amp;IF(AND(C49="",OR(COUNTIF(H49:N49,"No")&gt;0,COUNTIF(H49:N49,"Pendiente")&gt;0)),"Hay puntos pendientes antes de entregar. ","")&amp;IF(AND(C49&lt;&gt;"",Q49&lt;1),"Checklist incompleto al entregar. ","")&amp;IF(AND(C49&lt;&gt;"",OR(P49="",P49&gt;'Parámetros'!$B$5)),"Revisar saldo capturado. ","")&amp;IF(T49&lt;&gt;"","Consultar observaciones.",""))</f>
        <v/>
      </c>
    </row>
    <row r="50" ht="36" customHeight="1">
      <c r="A50" s="15" t="n"/>
      <c r="B50" s="16" t="n"/>
      <c r="C50" s="16" t="n"/>
      <c r="D50" s="15" t="n"/>
      <c r="E50" s="15" t="n"/>
      <c r="F50" s="15" t="n"/>
      <c r="G50" s="15" t="n"/>
      <c r="H50" s="17" t="n"/>
      <c r="I50" s="17" t="n"/>
      <c r="J50" s="17" t="n"/>
      <c r="K50" s="17" t="n"/>
      <c r="L50" s="17" t="n"/>
      <c r="M50" s="17" t="n"/>
      <c r="N50" s="17" t="n"/>
      <c r="O50" s="18" t="n"/>
      <c r="P50" s="18" t="n"/>
      <c r="Q50" s="19">
        <f>IF(A50="","",IFERROR((COUNTIF(H50:N50,"Sí")+COUNTIF(H50:N50,"No aplica"))/7,""))</f>
        <v/>
      </c>
      <c r="R50" s="20">
        <f>IF(A50="","",IF(OR(B50="",C50=""),"",IFERROR(C50-B50,"")))</f>
        <v/>
      </c>
      <c r="S50" s="21">
        <f>IF(A50="","",IF(C50&lt;&gt;"",IF(Q50&lt;1,"Entregada con pendientes",IF(OR(P50="",P50&gt;'Parámetros'!$B$5),"Entregada con saldo","Entregada completa")),IF(AND(B50&lt;&gt;"",B50&lt;TODAY()),"Vencida",IF(Q50=1,"Lista para entregar","En preparación"))))</f>
        <v/>
      </c>
      <c r="T50" s="15" t="n"/>
      <c r="U50" s="22">
        <f>IF(A50="","",IF(B50="","Falta fecha programada. ","")&amp;IF(OR(D50="",E50="",G50=""),"Faltan datos de entrega. ","")&amp;IF(AND(C50="",B50&lt;&gt;"",B50&lt;TODAY()),"Entrega programada vencida. ","")&amp;IF(AND(C50="",OR(COUNTIF(H50:N50,"No")&gt;0,COUNTIF(H50:N50,"Pendiente")&gt;0)),"Hay puntos pendientes antes de entregar. ","")&amp;IF(AND(C50&lt;&gt;"",Q50&lt;1),"Checklist incompleto al entregar. ","")&amp;IF(AND(C50&lt;&gt;"",OR(P50="",P50&gt;'Parámetros'!$B$5)),"Revisar saldo capturado. ","")&amp;IF(T50&lt;&gt;"","Consultar observaciones.",""))</f>
        <v/>
      </c>
    </row>
    <row r="51" ht="36" customHeight="1">
      <c r="A51" s="15" t="n"/>
      <c r="B51" s="16" t="n"/>
      <c r="C51" s="16" t="n"/>
      <c r="D51" s="15" t="n"/>
      <c r="E51" s="15" t="n"/>
      <c r="F51" s="15" t="n"/>
      <c r="G51" s="15" t="n"/>
      <c r="H51" s="17" t="n"/>
      <c r="I51" s="17" t="n"/>
      <c r="J51" s="17" t="n"/>
      <c r="K51" s="17" t="n"/>
      <c r="L51" s="17" t="n"/>
      <c r="M51" s="17" t="n"/>
      <c r="N51" s="17" t="n"/>
      <c r="O51" s="18" t="n"/>
      <c r="P51" s="18" t="n"/>
      <c r="Q51" s="23">
        <f>IF(A51="","",IFERROR((COUNTIF(H51:N51,"Sí")+COUNTIF(H51:N51,"No aplica"))/7,""))</f>
        <v/>
      </c>
      <c r="R51" s="24">
        <f>IF(A51="","",IF(OR(B51="",C51=""),"",IFERROR(C51-B51,"")))</f>
        <v/>
      </c>
      <c r="S51" s="25">
        <f>IF(A51="","",IF(C51&lt;&gt;"",IF(Q51&lt;1,"Entregada con pendientes",IF(OR(P51="",P51&gt;'Parámetros'!$B$5),"Entregada con saldo","Entregada completa")),IF(AND(B51&lt;&gt;"",B51&lt;TODAY()),"Vencida",IF(Q51=1,"Lista para entregar","En preparación"))))</f>
        <v/>
      </c>
      <c r="T51" s="15" t="n"/>
      <c r="U51" s="26">
        <f>IF(A51="","",IF(B51="","Falta fecha programada. ","")&amp;IF(OR(D51="",E51="",G51=""),"Faltan datos de entrega. ","")&amp;IF(AND(C51="",B51&lt;&gt;"",B51&lt;TODAY()),"Entrega programada vencida. ","")&amp;IF(AND(C51="",OR(COUNTIF(H51:N51,"No")&gt;0,COUNTIF(H51:N51,"Pendiente")&gt;0)),"Hay puntos pendientes antes de entregar. ","")&amp;IF(AND(C51&lt;&gt;"",Q51&lt;1),"Checklist incompleto al entregar. ","")&amp;IF(AND(C51&lt;&gt;"",OR(P51="",P51&gt;'Parámetros'!$B$5)),"Revisar saldo capturado. ","")&amp;IF(T51&lt;&gt;"","Consultar observaciones.",""))</f>
        <v/>
      </c>
    </row>
    <row r="52" ht="36" customHeight="1">
      <c r="A52" s="15" t="n"/>
      <c r="B52" s="16" t="n"/>
      <c r="C52" s="16" t="n"/>
      <c r="D52" s="15" t="n"/>
      <c r="E52" s="15" t="n"/>
      <c r="F52" s="15" t="n"/>
      <c r="G52" s="15" t="n"/>
      <c r="H52" s="17" t="n"/>
      <c r="I52" s="17" t="n"/>
      <c r="J52" s="17" t="n"/>
      <c r="K52" s="17" t="n"/>
      <c r="L52" s="17" t="n"/>
      <c r="M52" s="17" t="n"/>
      <c r="N52" s="17" t="n"/>
      <c r="O52" s="18" t="n"/>
      <c r="P52" s="18" t="n"/>
      <c r="Q52" s="19">
        <f>IF(A52="","",IFERROR((COUNTIF(H52:N52,"Sí")+COUNTIF(H52:N52,"No aplica"))/7,""))</f>
        <v/>
      </c>
      <c r="R52" s="20">
        <f>IF(A52="","",IF(OR(B52="",C52=""),"",IFERROR(C52-B52,"")))</f>
        <v/>
      </c>
      <c r="S52" s="21">
        <f>IF(A52="","",IF(C52&lt;&gt;"",IF(Q52&lt;1,"Entregada con pendientes",IF(OR(P52="",P52&gt;'Parámetros'!$B$5),"Entregada con saldo","Entregada completa")),IF(AND(B52&lt;&gt;"",B52&lt;TODAY()),"Vencida",IF(Q52=1,"Lista para entregar","En preparación"))))</f>
        <v/>
      </c>
      <c r="T52" s="15" t="n"/>
      <c r="U52" s="22">
        <f>IF(A52="","",IF(B52="","Falta fecha programada. ","")&amp;IF(OR(D52="",E52="",G52=""),"Faltan datos de entrega. ","")&amp;IF(AND(C52="",B52&lt;&gt;"",B52&lt;TODAY()),"Entrega programada vencida. ","")&amp;IF(AND(C52="",OR(COUNTIF(H52:N52,"No")&gt;0,COUNTIF(H52:N52,"Pendiente")&gt;0)),"Hay puntos pendientes antes de entregar. ","")&amp;IF(AND(C52&lt;&gt;"",Q52&lt;1),"Checklist incompleto al entregar. ","")&amp;IF(AND(C52&lt;&gt;"",OR(P52="",P52&gt;'Parámetros'!$B$5)),"Revisar saldo capturado. ","")&amp;IF(T52&lt;&gt;"","Consultar observaciones.",""))</f>
        <v/>
      </c>
    </row>
    <row r="53" ht="36" customHeight="1">
      <c r="A53" s="15" t="n"/>
      <c r="B53" s="16" t="n"/>
      <c r="C53" s="16" t="n"/>
      <c r="D53" s="15" t="n"/>
      <c r="E53" s="15" t="n"/>
      <c r="F53" s="15" t="n"/>
      <c r="G53" s="15" t="n"/>
      <c r="H53" s="17" t="n"/>
      <c r="I53" s="17" t="n"/>
      <c r="J53" s="17" t="n"/>
      <c r="K53" s="17" t="n"/>
      <c r="L53" s="17" t="n"/>
      <c r="M53" s="17" t="n"/>
      <c r="N53" s="17" t="n"/>
      <c r="O53" s="18" t="n"/>
      <c r="P53" s="18" t="n"/>
      <c r="Q53" s="23">
        <f>IF(A53="","",IFERROR((COUNTIF(H53:N53,"Sí")+COUNTIF(H53:N53,"No aplica"))/7,""))</f>
        <v/>
      </c>
      <c r="R53" s="24">
        <f>IF(A53="","",IF(OR(B53="",C53=""),"",IFERROR(C53-B53,"")))</f>
        <v/>
      </c>
      <c r="S53" s="25">
        <f>IF(A53="","",IF(C53&lt;&gt;"",IF(Q53&lt;1,"Entregada con pendientes",IF(OR(P53="",P53&gt;'Parámetros'!$B$5),"Entregada con saldo","Entregada completa")),IF(AND(B53&lt;&gt;"",B53&lt;TODAY()),"Vencida",IF(Q53=1,"Lista para entregar","En preparación"))))</f>
        <v/>
      </c>
      <c r="T53" s="15" t="n"/>
      <c r="U53" s="26">
        <f>IF(A53="","",IF(B53="","Falta fecha programada. ","")&amp;IF(OR(D53="",E53="",G53=""),"Faltan datos de entrega. ","")&amp;IF(AND(C53="",B53&lt;&gt;"",B53&lt;TODAY()),"Entrega programada vencida. ","")&amp;IF(AND(C53="",OR(COUNTIF(H53:N53,"No")&gt;0,COUNTIF(H53:N53,"Pendiente")&gt;0)),"Hay puntos pendientes antes de entregar. ","")&amp;IF(AND(C53&lt;&gt;"",Q53&lt;1),"Checklist incompleto al entregar. ","")&amp;IF(AND(C53&lt;&gt;"",OR(P53="",P53&gt;'Parámetros'!$B$5)),"Revisar saldo capturado. ","")&amp;IF(T53&lt;&gt;"","Consultar observaciones.",""))</f>
        <v/>
      </c>
    </row>
    <row r="54" ht="36" customHeight="1">
      <c r="A54" s="15" t="n"/>
      <c r="B54" s="16" t="n"/>
      <c r="C54" s="16" t="n"/>
      <c r="D54" s="15" t="n"/>
      <c r="E54" s="15" t="n"/>
      <c r="F54" s="15" t="n"/>
      <c r="G54" s="15" t="n"/>
      <c r="H54" s="17" t="n"/>
      <c r="I54" s="17" t="n"/>
      <c r="J54" s="17" t="n"/>
      <c r="K54" s="17" t="n"/>
      <c r="L54" s="17" t="n"/>
      <c r="M54" s="17" t="n"/>
      <c r="N54" s="17" t="n"/>
      <c r="O54" s="18" t="n"/>
      <c r="P54" s="18" t="n"/>
      <c r="Q54" s="19">
        <f>IF(A54="","",IFERROR((COUNTIF(H54:N54,"Sí")+COUNTIF(H54:N54,"No aplica"))/7,""))</f>
        <v/>
      </c>
      <c r="R54" s="20">
        <f>IF(A54="","",IF(OR(B54="",C54=""),"",IFERROR(C54-B54,"")))</f>
        <v/>
      </c>
      <c r="S54" s="21">
        <f>IF(A54="","",IF(C54&lt;&gt;"",IF(Q54&lt;1,"Entregada con pendientes",IF(OR(P54="",P54&gt;'Parámetros'!$B$5),"Entregada con saldo","Entregada completa")),IF(AND(B54&lt;&gt;"",B54&lt;TODAY()),"Vencida",IF(Q54=1,"Lista para entregar","En preparación"))))</f>
        <v/>
      </c>
      <c r="T54" s="15" t="n"/>
      <c r="U54" s="22">
        <f>IF(A54="","",IF(B54="","Falta fecha programada. ","")&amp;IF(OR(D54="",E54="",G54=""),"Faltan datos de entrega. ","")&amp;IF(AND(C54="",B54&lt;&gt;"",B54&lt;TODAY()),"Entrega programada vencida. ","")&amp;IF(AND(C54="",OR(COUNTIF(H54:N54,"No")&gt;0,COUNTIF(H54:N54,"Pendiente")&gt;0)),"Hay puntos pendientes antes de entregar. ","")&amp;IF(AND(C54&lt;&gt;"",Q54&lt;1),"Checklist incompleto al entregar. ","")&amp;IF(AND(C54&lt;&gt;"",OR(P54="",P54&gt;'Parámetros'!$B$5)),"Revisar saldo capturado. ","")&amp;IF(T54&lt;&gt;"","Consultar observaciones.",""))</f>
        <v/>
      </c>
    </row>
    <row r="55" ht="36" customHeight="1">
      <c r="A55" s="15" t="n"/>
      <c r="B55" s="16" t="n"/>
      <c r="C55" s="16" t="n"/>
      <c r="D55" s="15" t="n"/>
      <c r="E55" s="15" t="n"/>
      <c r="F55" s="15" t="n"/>
      <c r="G55" s="15" t="n"/>
      <c r="H55" s="17" t="n"/>
      <c r="I55" s="17" t="n"/>
      <c r="J55" s="17" t="n"/>
      <c r="K55" s="17" t="n"/>
      <c r="L55" s="17" t="n"/>
      <c r="M55" s="17" t="n"/>
      <c r="N55" s="17" t="n"/>
      <c r="O55" s="18" t="n"/>
      <c r="P55" s="18" t="n"/>
      <c r="Q55" s="23">
        <f>IF(A55="","",IFERROR((COUNTIF(H55:N55,"Sí")+COUNTIF(H55:N55,"No aplica"))/7,""))</f>
        <v/>
      </c>
      <c r="R55" s="24">
        <f>IF(A55="","",IF(OR(B55="",C55=""),"",IFERROR(C55-B55,"")))</f>
        <v/>
      </c>
      <c r="S55" s="25">
        <f>IF(A55="","",IF(C55&lt;&gt;"",IF(Q55&lt;1,"Entregada con pendientes",IF(OR(P55="",P55&gt;'Parámetros'!$B$5),"Entregada con saldo","Entregada completa")),IF(AND(B55&lt;&gt;"",B55&lt;TODAY()),"Vencida",IF(Q55=1,"Lista para entregar","En preparación"))))</f>
        <v/>
      </c>
      <c r="T55" s="15" t="n"/>
      <c r="U55" s="26">
        <f>IF(A55="","",IF(B55="","Falta fecha programada. ","")&amp;IF(OR(D55="",E55="",G55=""),"Faltan datos de entrega. ","")&amp;IF(AND(C55="",B55&lt;&gt;"",B55&lt;TODAY()),"Entrega programada vencida. ","")&amp;IF(AND(C55="",OR(COUNTIF(H55:N55,"No")&gt;0,COUNTIF(H55:N55,"Pendiente")&gt;0)),"Hay puntos pendientes antes de entregar. ","")&amp;IF(AND(C55&lt;&gt;"",Q55&lt;1),"Checklist incompleto al entregar. ","")&amp;IF(AND(C55&lt;&gt;"",OR(P55="",P55&gt;'Parámetros'!$B$5)),"Revisar saldo capturado. ","")&amp;IF(T55&lt;&gt;"","Consultar observaciones.",""))</f>
        <v/>
      </c>
    </row>
    <row r="56" ht="36" customHeight="1">
      <c r="A56" s="15" t="n"/>
      <c r="B56" s="16" t="n"/>
      <c r="C56" s="16" t="n"/>
      <c r="D56" s="15" t="n"/>
      <c r="E56" s="15" t="n"/>
      <c r="F56" s="15" t="n"/>
      <c r="G56" s="15" t="n"/>
      <c r="H56" s="17" t="n"/>
      <c r="I56" s="17" t="n"/>
      <c r="J56" s="17" t="n"/>
      <c r="K56" s="17" t="n"/>
      <c r="L56" s="17" t="n"/>
      <c r="M56" s="17" t="n"/>
      <c r="N56" s="17" t="n"/>
      <c r="O56" s="18" t="n"/>
      <c r="P56" s="18" t="n"/>
      <c r="Q56" s="19">
        <f>IF(A56="","",IFERROR((COUNTIF(H56:N56,"Sí")+COUNTIF(H56:N56,"No aplica"))/7,""))</f>
        <v/>
      </c>
      <c r="R56" s="20">
        <f>IF(A56="","",IF(OR(B56="",C56=""),"",IFERROR(C56-B56,"")))</f>
        <v/>
      </c>
      <c r="S56" s="21">
        <f>IF(A56="","",IF(C56&lt;&gt;"",IF(Q56&lt;1,"Entregada con pendientes",IF(OR(P56="",P56&gt;'Parámetros'!$B$5),"Entregada con saldo","Entregada completa")),IF(AND(B56&lt;&gt;"",B56&lt;TODAY()),"Vencida",IF(Q56=1,"Lista para entregar","En preparación"))))</f>
        <v/>
      </c>
      <c r="T56" s="15" t="n"/>
      <c r="U56" s="22">
        <f>IF(A56="","",IF(B56="","Falta fecha programada. ","")&amp;IF(OR(D56="",E56="",G56=""),"Faltan datos de entrega. ","")&amp;IF(AND(C56="",B56&lt;&gt;"",B56&lt;TODAY()),"Entrega programada vencida. ","")&amp;IF(AND(C56="",OR(COUNTIF(H56:N56,"No")&gt;0,COUNTIF(H56:N56,"Pendiente")&gt;0)),"Hay puntos pendientes antes de entregar. ","")&amp;IF(AND(C56&lt;&gt;"",Q56&lt;1),"Checklist incompleto al entregar. ","")&amp;IF(AND(C56&lt;&gt;"",OR(P56="",P56&gt;'Parámetros'!$B$5)),"Revisar saldo capturado. ","")&amp;IF(T56&lt;&gt;"","Consultar observaciones.",""))</f>
        <v/>
      </c>
    </row>
    <row r="57" ht="36" customHeight="1">
      <c r="A57" s="15" t="n"/>
      <c r="B57" s="16" t="n"/>
      <c r="C57" s="16" t="n"/>
      <c r="D57" s="15" t="n"/>
      <c r="E57" s="15" t="n"/>
      <c r="F57" s="15" t="n"/>
      <c r="G57" s="15" t="n"/>
      <c r="H57" s="17" t="n"/>
      <c r="I57" s="17" t="n"/>
      <c r="J57" s="17" t="n"/>
      <c r="K57" s="17" t="n"/>
      <c r="L57" s="17" t="n"/>
      <c r="M57" s="17" t="n"/>
      <c r="N57" s="17" t="n"/>
      <c r="O57" s="18" t="n"/>
      <c r="P57" s="18" t="n"/>
      <c r="Q57" s="23">
        <f>IF(A57="","",IFERROR((COUNTIF(H57:N57,"Sí")+COUNTIF(H57:N57,"No aplica"))/7,""))</f>
        <v/>
      </c>
      <c r="R57" s="24">
        <f>IF(A57="","",IF(OR(B57="",C57=""),"",IFERROR(C57-B57,"")))</f>
        <v/>
      </c>
      <c r="S57" s="25">
        <f>IF(A57="","",IF(C57&lt;&gt;"",IF(Q57&lt;1,"Entregada con pendientes",IF(OR(P57="",P57&gt;'Parámetros'!$B$5),"Entregada con saldo","Entregada completa")),IF(AND(B57&lt;&gt;"",B57&lt;TODAY()),"Vencida",IF(Q57=1,"Lista para entregar","En preparación"))))</f>
        <v/>
      </c>
      <c r="T57" s="15" t="n"/>
      <c r="U57" s="26">
        <f>IF(A57="","",IF(B57="","Falta fecha programada. ","")&amp;IF(OR(D57="",E57="",G57=""),"Faltan datos de entrega. ","")&amp;IF(AND(C57="",B57&lt;&gt;"",B57&lt;TODAY()),"Entrega programada vencida. ","")&amp;IF(AND(C57="",OR(COUNTIF(H57:N57,"No")&gt;0,COUNTIF(H57:N57,"Pendiente")&gt;0)),"Hay puntos pendientes antes de entregar. ","")&amp;IF(AND(C57&lt;&gt;"",Q57&lt;1),"Checklist incompleto al entregar. ","")&amp;IF(AND(C57&lt;&gt;"",OR(P57="",P57&gt;'Parámetros'!$B$5)),"Revisar saldo capturado. ","")&amp;IF(T57&lt;&gt;"","Consultar observaciones.",""))</f>
        <v/>
      </c>
    </row>
    <row r="58" ht="36" customHeight="1">
      <c r="A58" s="15" t="n"/>
      <c r="B58" s="16" t="n"/>
      <c r="C58" s="16" t="n"/>
      <c r="D58" s="15" t="n"/>
      <c r="E58" s="15" t="n"/>
      <c r="F58" s="15" t="n"/>
      <c r="G58" s="15" t="n"/>
      <c r="H58" s="17" t="n"/>
      <c r="I58" s="17" t="n"/>
      <c r="J58" s="17" t="n"/>
      <c r="K58" s="17" t="n"/>
      <c r="L58" s="17" t="n"/>
      <c r="M58" s="17" t="n"/>
      <c r="N58" s="17" t="n"/>
      <c r="O58" s="18" t="n"/>
      <c r="P58" s="18" t="n"/>
      <c r="Q58" s="19">
        <f>IF(A58="","",IFERROR((COUNTIF(H58:N58,"Sí")+COUNTIF(H58:N58,"No aplica"))/7,""))</f>
        <v/>
      </c>
      <c r="R58" s="20">
        <f>IF(A58="","",IF(OR(B58="",C58=""),"",IFERROR(C58-B58,"")))</f>
        <v/>
      </c>
      <c r="S58" s="21">
        <f>IF(A58="","",IF(C58&lt;&gt;"",IF(Q58&lt;1,"Entregada con pendientes",IF(OR(P58="",P58&gt;'Parámetros'!$B$5),"Entregada con saldo","Entregada completa")),IF(AND(B58&lt;&gt;"",B58&lt;TODAY()),"Vencida",IF(Q58=1,"Lista para entregar","En preparación"))))</f>
        <v/>
      </c>
      <c r="T58" s="15" t="n"/>
      <c r="U58" s="22">
        <f>IF(A58="","",IF(B58="","Falta fecha programada. ","")&amp;IF(OR(D58="",E58="",G58=""),"Faltan datos de entrega. ","")&amp;IF(AND(C58="",B58&lt;&gt;"",B58&lt;TODAY()),"Entrega programada vencida. ","")&amp;IF(AND(C58="",OR(COUNTIF(H58:N58,"No")&gt;0,COUNTIF(H58:N58,"Pendiente")&gt;0)),"Hay puntos pendientes antes de entregar. ","")&amp;IF(AND(C58&lt;&gt;"",Q58&lt;1),"Checklist incompleto al entregar. ","")&amp;IF(AND(C58&lt;&gt;"",OR(P58="",P58&gt;'Parámetros'!$B$5)),"Revisar saldo capturado. ","")&amp;IF(T58&lt;&gt;"","Consultar observaciones.",""))</f>
        <v/>
      </c>
    </row>
    <row r="59" ht="36" customHeight="1">
      <c r="A59" s="15" t="n"/>
      <c r="B59" s="16" t="n"/>
      <c r="C59" s="16" t="n"/>
      <c r="D59" s="15" t="n"/>
      <c r="E59" s="15" t="n"/>
      <c r="F59" s="15" t="n"/>
      <c r="G59" s="15" t="n"/>
      <c r="H59" s="17" t="n"/>
      <c r="I59" s="17" t="n"/>
      <c r="J59" s="17" t="n"/>
      <c r="K59" s="17" t="n"/>
      <c r="L59" s="17" t="n"/>
      <c r="M59" s="17" t="n"/>
      <c r="N59" s="17" t="n"/>
      <c r="O59" s="18" t="n"/>
      <c r="P59" s="18" t="n"/>
      <c r="Q59" s="23">
        <f>IF(A59="","",IFERROR((COUNTIF(H59:N59,"Sí")+COUNTIF(H59:N59,"No aplica"))/7,""))</f>
        <v/>
      </c>
      <c r="R59" s="24">
        <f>IF(A59="","",IF(OR(B59="",C59=""),"",IFERROR(C59-B59,"")))</f>
        <v/>
      </c>
      <c r="S59" s="25">
        <f>IF(A59="","",IF(C59&lt;&gt;"",IF(Q59&lt;1,"Entregada con pendientes",IF(OR(P59="",P59&gt;'Parámetros'!$B$5),"Entregada con saldo","Entregada completa")),IF(AND(B59&lt;&gt;"",B59&lt;TODAY()),"Vencida",IF(Q59=1,"Lista para entregar","En preparación"))))</f>
        <v/>
      </c>
      <c r="T59" s="15" t="n"/>
      <c r="U59" s="26">
        <f>IF(A59="","",IF(B59="","Falta fecha programada. ","")&amp;IF(OR(D59="",E59="",G59=""),"Faltan datos de entrega. ","")&amp;IF(AND(C59="",B59&lt;&gt;"",B59&lt;TODAY()),"Entrega programada vencida. ","")&amp;IF(AND(C59="",OR(COUNTIF(H59:N59,"No")&gt;0,COUNTIF(H59:N59,"Pendiente")&gt;0)),"Hay puntos pendientes antes de entregar. ","")&amp;IF(AND(C59&lt;&gt;"",Q59&lt;1),"Checklist incompleto al entregar. ","")&amp;IF(AND(C59&lt;&gt;"",OR(P59="",P59&gt;'Parámetros'!$B$5)),"Revisar saldo capturado. ","")&amp;IF(T59&lt;&gt;"","Consultar observaciones.",""))</f>
        <v/>
      </c>
    </row>
    <row r="60" ht="36" customHeight="1">
      <c r="A60" s="15" t="n"/>
      <c r="B60" s="16" t="n"/>
      <c r="C60" s="16" t="n"/>
      <c r="D60" s="15" t="n"/>
      <c r="E60" s="15" t="n"/>
      <c r="F60" s="15" t="n"/>
      <c r="G60" s="15" t="n"/>
      <c r="H60" s="17" t="n"/>
      <c r="I60" s="17" t="n"/>
      <c r="J60" s="17" t="n"/>
      <c r="K60" s="17" t="n"/>
      <c r="L60" s="17" t="n"/>
      <c r="M60" s="17" t="n"/>
      <c r="N60" s="17" t="n"/>
      <c r="O60" s="18" t="n"/>
      <c r="P60" s="18" t="n"/>
      <c r="Q60" s="19">
        <f>IF(A60="","",IFERROR((COUNTIF(H60:N60,"Sí")+COUNTIF(H60:N60,"No aplica"))/7,""))</f>
        <v/>
      </c>
      <c r="R60" s="20">
        <f>IF(A60="","",IF(OR(B60="",C60=""),"",IFERROR(C60-B60,"")))</f>
        <v/>
      </c>
      <c r="S60" s="21">
        <f>IF(A60="","",IF(C60&lt;&gt;"",IF(Q60&lt;1,"Entregada con pendientes",IF(OR(P60="",P60&gt;'Parámetros'!$B$5),"Entregada con saldo","Entregada completa")),IF(AND(B60&lt;&gt;"",B60&lt;TODAY()),"Vencida",IF(Q60=1,"Lista para entregar","En preparación"))))</f>
        <v/>
      </c>
      <c r="T60" s="15" t="n"/>
      <c r="U60" s="22">
        <f>IF(A60="","",IF(B60="","Falta fecha programada. ","")&amp;IF(OR(D60="",E60="",G60=""),"Faltan datos de entrega. ","")&amp;IF(AND(C60="",B60&lt;&gt;"",B60&lt;TODAY()),"Entrega programada vencida. ","")&amp;IF(AND(C60="",OR(COUNTIF(H60:N60,"No")&gt;0,COUNTIF(H60:N60,"Pendiente")&gt;0)),"Hay puntos pendientes antes de entregar. ","")&amp;IF(AND(C60&lt;&gt;"",Q60&lt;1),"Checklist incompleto al entregar. ","")&amp;IF(AND(C60&lt;&gt;"",OR(P60="",P60&gt;'Parámetros'!$B$5)),"Revisar saldo capturado. ","")&amp;IF(T60&lt;&gt;"","Consultar observaciones.",""))</f>
        <v/>
      </c>
    </row>
    <row r="61" ht="36" customHeight="1">
      <c r="A61" s="15" t="n"/>
      <c r="B61" s="16" t="n"/>
      <c r="C61" s="16" t="n"/>
      <c r="D61" s="15" t="n"/>
      <c r="E61" s="15" t="n"/>
      <c r="F61" s="15" t="n"/>
      <c r="G61" s="15" t="n"/>
      <c r="H61" s="17" t="n"/>
      <c r="I61" s="17" t="n"/>
      <c r="J61" s="17" t="n"/>
      <c r="K61" s="17" t="n"/>
      <c r="L61" s="17" t="n"/>
      <c r="M61" s="17" t="n"/>
      <c r="N61" s="17" t="n"/>
      <c r="O61" s="18" t="n"/>
      <c r="P61" s="18" t="n"/>
      <c r="Q61" s="23">
        <f>IF(A61="","",IFERROR((COUNTIF(H61:N61,"Sí")+COUNTIF(H61:N61,"No aplica"))/7,""))</f>
        <v/>
      </c>
      <c r="R61" s="24">
        <f>IF(A61="","",IF(OR(B61="",C61=""),"",IFERROR(C61-B61,"")))</f>
        <v/>
      </c>
      <c r="S61" s="25">
        <f>IF(A61="","",IF(C61&lt;&gt;"",IF(Q61&lt;1,"Entregada con pendientes",IF(OR(P61="",P61&gt;'Parámetros'!$B$5),"Entregada con saldo","Entregada completa")),IF(AND(B61&lt;&gt;"",B61&lt;TODAY()),"Vencida",IF(Q61=1,"Lista para entregar","En preparación"))))</f>
        <v/>
      </c>
      <c r="T61" s="15" t="n"/>
      <c r="U61" s="26">
        <f>IF(A61="","",IF(B61="","Falta fecha programada. ","")&amp;IF(OR(D61="",E61="",G61=""),"Faltan datos de entrega. ","")&amp;IF(AND(C61="",B61&lt;&gt;"",B61&lt;TODAY()),"Entrega programada vencida. ","")&amp;IF(AND(C61="",OR(COUNTIF(H61:N61,"No")&gt;0,COUNTIF(H61:N61,"Pendiente")&gt;0)),"Hay puntos pendientes antes de entregar. ","")&amp;IF(AND(C61&lt;&gt;"",Q61&lt;1),"Checklist incompleto al entregar. ","")&amp;IF(AND(C61&lt;&gt;"",OR(P61="",P61&gt;'Parámetros'!$B$5)),"Revisar saldo capturado. ","")&amp;IF(T61&lt;&gt;"","Consultar observaciones.",""))</f>
        <v/>
      </c>
    </row>
    <row r="62" ht="36" customHeight="1">
      <c r="A62" s="15" t="n"/>
      <c r="B62" s="16" t="n"/>
      <c r="C62" s="16" t="n"/>
      <c r="D62" s="15" t="n"/>
      <c r="E62" s="15" t="n"/>
      <c r="F62" s="15" t="n"/>
      <c r="G62" s="15" t="n"/>
      <c r="H62" s="17" t="n"/>
      <c r="I62" s="17" t="n"/>
      <c r="J62" s="17" t="n"/>
      <c r="K62" s="17" t="n"/>
      <c r="L62" s="17" t="n"/>
      <c r="M62" s="17" t="n"/>
      <c r="N62" s="17" t="n"/>
      <c r="O62" s="18" t="n"/>
      <c r="P62" s="18" t="n"/>
      <c r="Q62" s="19">
        <f>IF(A62="","",IFERROR((COUNTIF(H62:N62,"Sí")+COUNTIF(H62:N62,"No aplica"))/7,""))</f>
        <v/>
      </c>
      <c r="R62" s="20">
        <f>IF(A62="","",IF(OR(B62="",C62=""),"",IFERROR(C62-B62,"")))</f>
        <v/>
      </c>
      <c r="S62" s="21">
        <f>IF(A62="","",IF(C62&lt;&gt;"",IF(Q62&lt;1,"Entregada con pendientes",IF(OR(P62="",P62&gt;'Parámetros'!$B$5),"Entregada con saldo","Entregada completa")),IF(AND(B62&lt;&gt;"",B62&lt;TODAY()),"Vencida",IF(Q62=1,"Lista para entregar","En preparación"))))</f>
        <v/>
      </c>
      <c r="T62" s="15" t="n"/>
      <c r="U62" s="22">
        <f>IF(A62="","",IF(B62="","Falta fecha programada. ","")&amp;IF(OR(D62="",E62="",G62=""),"Faltan datos de entrega. ","")&amp;IF(AND(C62="",B62&lt;&gt;"",B62&lt;TODAY()),"Entrega programada vencida. ","")&amp;IF(AND(C62="",OR(COUNTIF(H62:N62,"No")&gt;0,COUNTIF(H62:N62,"Pendiente")&gt;0)),"Hay puntos pendientes antes de entregar. ","")&amp;IF(AND(C62&lt;&gt;"",Q62&lt;1),"Checklist incompleto al entregar. ","")&amp;IF(AND(C62&lt;&gt;"",OR(P62="",P62&gt;'Parámetros'!$B$5)),"Revisar saldo capturado. ","")&amp;IF(T62&lt;&gt;"","Consultar observaciones.",""))</f>
        <v/>
      </c>
    </row>
    <row r="63" ht="36" customHeight="1">
      <c r="A63" s="15" t="n"/>
      <c r="B63" s="16" t="n"/>
      <c r="C63" s="16" t="n"/>
      <c r="D63" s="15" t="n"/>
      <c r="E63" s="15" t="n"/>
      <c r="F63" s="15" t="n"/>
      <c r="G63" s="15" t="n"/>
      <c r="H63" s="17" t="n"/>
      <c r="I63" s="17" t="n"/>
      <c r="J63" s="17" t="n"/>
      <c r="K63" s="17" t="n"/>
      <c r="L63" s="17" t="n"/>
      <c r="M63" s="17" t="n"/>
      <c r="N63" s="17" t="n"/>
      <c r="O63" s="18" t="n"/>
      <c r="P63" s="18" t="n"/>
      <c r="Q63" s="23">
        <f>IF(A63="","",IFERROR((COUNTIF(H63:N63,"Sí")+COUNTIF(H63:N63,"No aplica"))/7,""))</f>
        <v/>
      </c>
      <c r="R63" s="24">
        <f>IF(A63="","",IF(OR(B63="",C63=""),"",IFERROR(C63-B63,"")))</f>
        <v/>
      </c>
      <c r="S63" s="25">
        <f>IF(A63="","",IF(C63&lt;&gt;"",IF(Q63&lt;1,"Entregada con pendientes",IF(OR(P63="",P63&gt;'Parámetros'!$B$5),"Entregada con saldo","Entregada completa")),IF(AND(B63&lt;&gt;"",B63&lt;TODAY()),"Vencida",IF(Q63=1,"Lista para entregar","En preparación"))))</f>
        <v/>
      </c>
      <c r="T63" s="15" t="n"/>
      <c r="U63" s="26">
        <f>IF(A63="","",IF(B63="","Falta fecha programada. ","")&amp;IF(OR(D63="",E63="",G63=""),"Faltan datos de entrega. ","")&amp;IF(AND(C63="",B63&lt;&gt;"",B63&lt;TODAY()),"Entrega programada vencida. ","")&amp;IF(AND(C63="",OR(COUNTIF(H63:N63,"No")&gt;0,COUNTIF(H63:N63,"Pendiente")&gt;0)),"Hay puntos pendientes antes de entregar. ","")&amp;IF(AND(C63&lt;&gt;"",Q63&lt;1),"Checklist incompleto al entregar. ","")&amp;IF(AND(C63&lt;&gt;"",OR(P63="",P63&gt;'Parámetros'!$B$5)),"Revisar saldo capturado. ","")&amp;IF(T63&lt;&gt;"","Consultar observaciones.",""))</f>
        <v/>
      </c>
    </row>
    <row r="64" ht="36" customHeight="1">
      <c r="A64" s="15" t="n"/>
      <c r="B64" s="16" t="n"/>
      <c r="C64" s="16" t="n"/>
      <c r="D64" s="15" t="n"/>
      <c r="E64" s="15" t="n"/>
      <c r="F64" s="15" t="n"/>
      <c r="G64" s="15" t="n"/>
      <c r="H64" s="17" t="n"/>
      <c r="I64" s="17" t="n"/>
      <c r="J64" s="17" t="n"/>
      <c r="K64" s="17" t="n"/>
      <c r="L64" s="17" t="n"/>
      <c r="M64" s="17" t="n"/>
      <c r="N64" s="17" t="n"/>
      <c r="O64" s="18" t="n"/>
      <c r="P64" s="18" t="n"/>
      <c r="Q64" s="19">
        <f>IF(A64="","",IFERROR((COUNTIF(H64:N64,"Sí")+COUNTIF(H64:N64,"No aplica"))/7,""))</f>
        <v/>
      </c>
      <c r="R64" s="20">
        <f>IF(A64="","",IF(OR(B64="",C64=""),"",IFERROR(C64-B64,"")))</f>
        <v/>
      </c>
      <c r="S64" s="21">
        <f>IF(A64="","",IF(C64&lt;&gt;"",IF(Q64&lt;1,"Entregada con pendientes",IF(OR(P64="",P64&gt;'Parámetros'!$B$5),"Entregada con saldo","Entregada completa")),IF(AND(B64&lt;&gt;"",B64&lt;TODAY()),"Vencida",IF(Q64=1,"Lista para entregar","En preparación"))))</f>
        <v/>
      </c>
      <c r="T64" s="15" t="n"/>
      <c r="U64" s="22">
        <f>IF(A64="","",IF(B64="","Falta fecha programada. ","")&amp;IF(OR(D64="",E64="",G64=""),"Faltan datos de entrega. ","")&amp;IF(AND(C64="",B64&lt;&gt;"",B64&lt;TODAY()),"Entrega programada vencida. ","")&amp;IF(AND(C64="",OR(COUNTIF(H64:N64,"No")&gt;0,COUNTIF(H64:N64,"Pendiente")&gt;0)),"Hay puntos pendientes antes de entregar. ","")&amp;IF(AND(C64&lt;&gt;"",Q64&lt;1),"Checklist incompleto al entregar. ","")&amp;IF(AND(C64&lt;&gt;"",OR(P64="",P64&gt;'Parámetros'!$B$5)),"Revisar saldo capturado. ","")&amp;IF(T64&lt;&gt;"","Consultar observaciones.",""))</f>
        <v/>
      </c>
    </row>
    <row r="65" ht="36" customHeight="1">
      <c r="A65" s="15" t="n"/>
      <c r="B65" s="16" t="n"/>
      <c r="C65" s="16" t="n"/>
      <c r="D65" s="15" t="n"/>
      <c r="E65" s="15" t="n"/>
      <c r="F65" s="15" t="n"/>
      <c r="G65" s="15" t="n"/>
      <c r="H65" s="17" t="n"/>
      <c r="I65" s="17" t="n"/>
      <c r="J65" s="17" t="n"/>
      <c r="K65" s="17" t="n"/>
      <c r="L65" s="17" t="n"/>
      <c r="M65" s="17" t="n"/>
      <c r="N65" s="17" t="n"/>
      <c r="O65" s="18" t="n"/>
      <c r="P65" s="18" t="n"/>
      <c r="Q65" s="23">
        <f>IF(A65="","",IFERROR((COUNTIF(H65:N65,"Sí")+COUNTIF(H65:N65,"No aplica"))/7,""))</f>
        <v/>
      </c>
      <c r="R65" s="24">
        <f>IF(A65="","",IF(OR(B65="",C65=""),"",IFERROR(C65-B65,"")))</f>
        <v/>
      </c>
      <c r="S65" s="25">
        <f>IF(A65="","",IF(C65&lt;&gt;"",IF(Q65&lt;1,"Entregada con pendientes",IF(OR(P65="",P65&gt;'Parámetros'!$B$5),"Entregada con saldo","Entregada completa")),IF(AND(B65&lt;&gt;"",B65&lt;TODAY()),"Vencida",IF(Q65=1,"Lista para entregar","En preparación"))))</f>
        <v/>
      </c>
      <c r="T65" s="15" t="n"/>
      <c r="U65" s="26">
        <f>IF(A65="","",IF(B65="","Falta fecha programada. ","")&amp;IF(OR(D65="",E65="",G65=""),"Faltan datos de entrega. ","")&amp;IF(AND(C65="",B65&lt;&gt;"",B65&lt;TODAY()),"Entrega programada vencida. ","")&amp;IF(AND(C65="",OR(COUNTIF(H65:N65,"No")&gt;0,COUNTIF(H65:N65,"Pendiente")&gt;0)),"Hay puntos pendientes antes de entregar. ","")&amp;IF(AND(C65&lt;&gt;"",Q65&lt;1),"Checklist incompleto al entregar. ","")&amp;IF(AND(C65&lt;&gt;"",OR(P65="",P65&gt;'Parámetros'!$B$5)),"Revisar saldo capturado. ","")&amp;IF(T65&lt;&gt;"","Consultar observaciones.",""))</f>
        <v/>
      </c>
    </row>
    <row r="66" ht="36" customHeight="1">
      <c r="A66" s="15" t="n"/>
      <c r="B66" s="16" t="n"/>
      <c r="C66" s="16" t="n"/>
      <c r="D66" s="15" t="n"/>
      <c r="E66" s="15" t="n"/>
      <c r="F66" s="15" t="n"/>
      <c r="G66" s="15" t="n"/>
      <c r="H66" s="17" t="n"/>
      <c r="I66" s="17" t="n"/>
      <c r="J66" s="17" t="n"/>
      <c r="K66" s="17" t="n"/>
      <c r="L66" s="17" t="n"/>
      <c r="M66" s="17" t="n"/>
      <c r="N66" s="17" t="n"/>
      <c r="O66" s="18" t="n"/>
      <c r="P66" s="18" t="n"/>
      <c r="Q66" s="19">
        <f>IF(A66="","",IFERROR((COUNTIF(H66:N66,"Sí")+COUNTIF(H66:N66,"No aplica"))/7,""))</f>
        <v/>
      </c>
      <c r="R66" s="20">
        <f>IF(A66="","",IF(OR(B66="",C66=""),"",IFERROR(C66-B66,"")))</f>
        <v/>
      </c>
      <c r="S66" s="21">
        <f>IF(A66="","",IF(C66&lt;&gt;"",IF(Q66&lt;1,"Entregada con pendientes",IF(OR(P66="",P66&gt;'Parámetros'!$B$5),"Entregada con saldo","Entregada completa")),IF(AND(B66&lt;&gt;"",B66&lt;TODAY()),"Vencida",IF(Q66=1,"Lista para entregar","En preparación"))))</f>
        <v/>
      </c>
      <c r="T66" s="15" t="n"/>
      <c r="U66" s="22">
        <f>IF(A66="","",IF(B66="","Falta fecha programada. ","")&amp;IF(OR(D66="",E66="",G66=""),"Faltan datos de entrega. ","")&amp;IF(AND(C66="",B66&lt;&gt;"",B66&lt;TODAY()),"Entrega programada vencida. ","")&amp;IF(AND(C66="",OR(COUNTIF(H66:N66,"No")&gt;0,COUNTIF(H66:N66,"Pendiente")&gt;0)),"Hay puntos pendientes antes de entregar. ","")&amp;IF(AND(C66&lt;&gt;"",Q66&lt;1),"Checklist incompleto al entregar. ","")&amp;IF(AND(C66&lt;&gt;"",OR(P66="",P66&gt;'Parámetros'!$B$5)),"Revisar saldo capturado. ","")&amp;IF(T66&lt;&gt;"","Consultar observaciones.",""))</f>
        <v/>
      </c>
    </row>
    <row r="67" ht="36" customHeight="1">
      <c r="A67" s="15" t="n"/>
      <c r="B67" s="16" t="n"/>
      <c r="C67" s="16" t="n"/>
      <c r="D67" s="15" t="n"/>
      <c r="E67" s="15" t="n"/>
      <c r="F67" s="15" t="n"/>
      <c r="G67" s="15" t="n"/>
      <c r="H67" s="17" t="n"/>
      <c r="I67" s="17" t="n"/>
      <c r="J67" s="17" t="n"/>
      <c r="K67" s="17" t="n"/>
      <c r="L67" s="17" t="n"/>
      <c r="M67" s="17" t="n"/>
      <c r="N67" s="17" t="n"/>
      <c r="O67" s="18" t="n"/>
      <c r="P67" s="18" t="n"/>
      <c r="Q67" s="23">
        <f>IF(A67="","",IFERROR((COUNTIF(H67:N67,"Sí")+COUNTIF(H67:N67,"No aplica"))/7,""))</f>
        <v/>
      </c>
      <c r="R67" s="24">
        <f>IF(A67="","",IF(OR(B67="",C67=""),"",IFERROR(C67-B67,"")))</f>
        <v/>
      </c>
      <c r="S67" s="25">
        <f>IF(A67="","",IF(C67&lt;&gt;"",IF(Q67&lt;1,"Entregada con pendientes",IF(OR(P67="",P67&gt;'Parámetros'!$B$5),"Entregada con saldo","Entregada completa")),IF(AND(B67&lt;&gt;"",B67&lt;TODAY()),"Vencida",IF(Q67=1,"Lista para entregar","En preparación"))))</f>
        <v/>
      </c>
      <c r="T67" s="15" t="n"/>
      <c r="U67" s="26">
        <f>IF(A67="","",IF(B67="","Falta fecha programada. ","")&amp;IF(OR(D67="",E67="",G67=""),"Faltan datos de entrega. ","")&amp;IF(AND(C67="",B67&lt;&gt;"",B67&lt;TODAY()),"Entrega programada vencida. ","")&amp;IF(AND(C67="",OR(COUNTIF(H67:N67,"No")&gt;0,COUNTIF(H67:N67,"Pendiente")&gt;0)),"Hay puntos pendientes antes de entregar. ","")&amp;IF(AND(C67&lt;&gt;"",Q67&lt;1),"Checklist incompleto al entregar. ","")&amp;IF(AND(C67&lt;&gt;"",OR(P67="",P67&gt;'Parámetros'!$B$5)),"Revisar saldo capturado. ","")&amp;IF(T67&lt;&gt;"","Consultar observaciones.",""))</f>
        <v/>
      </c>
    </row>
    <row r="68" ht="36" customHeight="1">
      <c r="A68" s="15" t="n"/>
      <c r="B68" s="16" t="n"/>
      <c r="C68" s="16" t="n"/>
      <c r="D68" s="15" t="n"/>
      <c r="E68" s="15" t="n"/>
      <c r="F68" s="15" t="n"/>
      <c r="G68" s="15" t="n"/>
      <c r="H68" s="17" t="n"/>
      <c r="I68" s="17" t="n"/>
      <c r="J68" s="17" t="n"/>
      <c r="K68" s="17" t="n"/>
      <c r="L68" s="17" t="n"/>
      <c r="M68" s="17" t="n"/>
      <c r="N68" s="17" t="n"/>
      <c r="O68" s="18" t="n"/>
      <c r="P68" s="18" t="n"/>
      <c r="Q68" s="19">
        <f>IF(A68="","",IFERROR((COUNTIF(H68:N68,"Sí")+COUNTIF(H68:N68,"No aplica"))/7,""))</f>
        <v/>
      </c>
      <c r="R68" s="20">
        <f>IF(A68="","",IF(OR(B68="",C68=""),"",IFERROR(C68-B68,"")))</f>
        <v/>
      </c>
      <c r="S68" s="21">
        <f>IF(A68="","",IF(C68&lt;&gt;"",IF(Q68&lt;1,"Entregada con pendientes",IF(OR(P68="",P68&gt;'Parámetros'!$B$5),"Entregada con saldo","Entregada completa")),IF(AND(B68&lt;&gt;"",B68&lt;TODAY()),"Vencida",IF(Q68=1,"Lista para entregar","En preparación"))))</f>
        <v/>
      </c>
      <c r="T68" s="15" t="n"/>
      <c r="U68" s="22">
        <f>IF(A68="","",IF(B68="","Falta fecha programada. ","")&amp;IF(OR(D68="",E68="",G68=""),"Faltan datos de entrega. ","")&amp;IF(AND(C68="",B68&lt;&gt;"",B68&lt;TODAY()),"Entrega programada vencida. ","")&amp;IF(AND(C68="",OR(COUNTIF(H68:N68,"No")&gt;0,COUNTIF(H68:N68,"Pendiente")&gt;0)),"Hay puntos pendientes antes de entregar. ","")&amp;IF(AND(C68&lt;&gt;"",Q68&lt;1),"Checklist incompleto al entregar. ","")&amp;IF(AND(C68&lt;&gt;"",OR(P68="",P68&gt;'Parámetros'!$B$5)),"Revisar saldo capturado. ","")&amp;IF(T68&lt;&gt;"","Consultar observaciones.",""))</f>
        <v/>
      </c>
    </row>
    <row r="69" ht="36" customHeight="1">
      <c r="A69" s="15" t="n"/>
      <c r="B69" s="16" t="n"/>
      <c r="C69" s="16" t="n"/>
      <c r="D69" s="15" t="n"/>
      <c r="E69" s="15" t="n"/>
      <c r="F69" s="15" t="n"/>
      <c r="G69" s="15" t="n"/>
      <c r="H69" s="17" t="n"/>
      <c r="I69" s="17" t="n"/>
      <c r="J69" s="17" t="n"/>
      <c r="K69" s="17" t="n"/>
      <c r="L69" s="17" t="n"/>
      <c r="M69" s="17" t="n"/>
      <c r="N69" s="17" t="n"/>
      <c r="O69" s="18" t="n"/>
      <c r="P69" s="18" t="n"/>
      <c r="Q69" s="23">
        <f>IF(A69="","",IFERROR((COUNTIF(H69:N69,"Sí")+COUNTIF(H69:N69,"No aplica"))/7,""))</f>
        <v/>
      </c>
      <c r="R69" s="24">
        <f>IF(A69="","",IF(OR(B69="",C69=""),"",IFERROR(C69-B69,"")))</f>
        <v/>
      </c>
      <c r="S69" s="25">
        <f>IF(A69="","",IF(C69&lt;&gt;"",IF(Q69&lt;1,"Entregada con pendientes",IF(OR(P69="",P69&gt;'Parámetros'!$B$5),"Entregada con saldo","Entregada completa")),IF(AND(B69&lt;&gt;"",B69&lt;TODAY()),"Vencida",IF(Q69=1,"Lista para entregar","En preparación"))))</f>
        <v/>
      </c>
      <c r="T69" s="15" t="n"/>
      <c r="U69" s="26">
        <f>IF(A69="","",IF(B69="","Falta fecha programada. ","")&amp;IF(OR(D69="",E69="",G69=""),"Faltan datos de entrega. ","")&amp;IF(AND(C69="",B69&lt;&gt;"",B69&lt;TODAY()),"Entrega programada vencida. ","")&amp;IF(AND(C69="",OR(COUNTIF(H69:N69,"No")&gt;0,COUNTIF(H69:N69,"Pendiente")&gt;0)),"Hay puntos pendientes antes de entregar. ","")&amp;IF(AND(C69&lt;&gt;"",Q69&lt;1),"Checklist incompleto al entregar. ","")&amp;IF(AND(C69&lt;&gt;"",OR(P69="",P69&gt;'Parámetros'!$B$5)),"Revisar saldo capturado. ","")&amp;IF(T69&lt;&gt;"","Consultar observaciones.",""))</f>
        <v/>
      </c>
    </row>
    <row r="70" ht="36" customHeight="1">
      <c r="A70" s="15" t="n"/>
      <c r="B70" s="16" t="n"/>
      <c r="C70" s="16" t="n"/>
      <c r="D70" s="15" t="n"/>
      <c r="E70" s="15" t="n"/>
      <c r="F70" s="15" t="n"/>
      <c r="G70" s="15" t="n"/>
      <c r="H70" s="17" t="n"/>
      <c r="I70" s="17" t="n"/>
      <c r="J70" s="17" t="n"/>
      <c r="K70" s="17" t="n"/>
      <c r="L70" s="17" t="n"/>
      <c r="M70" s="17" t="n"/>
      <c r="N70" s="17" t="n"/>
      <c r="O70" s="18" t="n"/>
      <c r="P70" s="18" t="n"/>
      <c r="Q70" s="19">
        <f>IF(A70="","",IFERROR((COUNTIF(H70:N70,"Sí")+COUNTIF(H70:N70,"No aplica"))/7,""))</f>
        <v/>
      </c>
      <c r="R70" s="20">
        <f>IF(A70="","",IF(OR(B70="",C70=""),"",IFERROR(C70-B70,"")))</f>
        <v/>
      </c>
      <c r="S70" s="21">
        <f>IF(A70="","",IF(C70&lt;&gt;"",IF(Q70&lt;1,"Entregada con pendientes",IF(OR(P70="",P70&gt;'Parámetros'!$B$5),"Entregada con saldo","Entregada completa")),IF(AND(B70&lt;&gt;"",B70&lt;TODAY()),"Vencida",IF(Q70=1,"Lista para entregar","En preparación"))))</f>
        <v/>
      </c>
      <c r="T70" s="15" t="n"/>
      <c r="U70" s="22">
        <f>IF(A70="","",IF(B70="","Falta fecha programada. ","")&amp;IF(OR(D70="",E70="",G70=""),"Faltan datos de entrega. ","")&amp;IF(AND(C70="",B70&lt;&gt;"",B70&lt;TODAY()),"Entrega programada vencida. ","")&amp;IF(AND(C70="",OR(COUNTIF(H70:N70,"No")&gt;0,COUNTIF(H70:N70,"Pendiente")&gt;0)),"Hay puntos pendientes antes de entregar. ","")&amp;IF(AND(C70&lt;&gt;"",Q70&lt;1),"Checklist incompleto al entregar. ","")&amp;IF(AND(C70&lt;&gt;"",OR(P70="",P70&gt;'Parámetros'!$B$5)),"Revisar saldo capturado. ","")&amp;IF(T70&lt;&gt;"","Consultar observaciones.",""))</f>
        <v/>
      </c>
    </row>
    <row r="71" ht="36" customHeight="1">
      <c r="A71" s="15" t="n"/>
      <c r="B71" s="16" t="n"/>
      <c r="C71" s="16" t="n"/>
      <c r="D71" s="15" t="n"/>
      <c r="E71" s="15" t="n"/>
      <c r="F71" s="15" t="n"/>
      <c r="G71" s="15" t="n"/>
      <c r="H71" s="17" t="n"/>
      <c r="I71" s="17" t="n"/>
      <c r="J71" s="17" t="n"/>
      <c r="K71" s="17" t="n"/>
      <c r="L71" s="17" t="n"/>
      <c r="M71" s="17" t="n"/>
      <c r="N71" s="17" t="n"/>
      <c r="O71" s="18" t="n"/>
      <c r="P71" s="18" t="n"/>
      <c r="Q71" s="23">
        <f>IF(A71="","",IFERROR((COUNTIF(H71:N71,"Sí")+COUNTIF(H71:N71,"No aplica"))/7,""))</f>
        <v/>
      </c>
      <c r="R71" s="24">
        <f>IF(A71="","",IF(OR(B71="",C71=""),"",IFERROR(C71-B71,"")))</f>
        <v/>
      </c>
      <c r="S71" s="25">
        <f>IF(A71="","",IF(C71&lt;&gt;"",IF(Q71&lt;1,"Entregada con pendientes",IF(OR(P71="",P71&gt;'Parámetros'!$B$5),"Entregada con saldo","Entregada completa")),IF(AND(B71&lt;&gt;"",B71&lt;TODAY()),"Vencida",IF(Q71=1,"Lista para entregar","En preparación"))))</f>
        <v/>
      </c>
      <c r="T71" s="15" t="n"/>
      <c r="U71" s="26">
        <f>IF(A71="","",IF(B71="","Falta fecha programada. ","")&amp;IF(OR(D71="",E71="",G71=""),"Faltan datos de entrega. ","")&amp;IF(AND(C71="",B71&lt;&gt;"",B71&lt;TODAY()),"Entrega programada vencida. ","")&amp;IF(AND(C71="",OR(COUNTIF(H71:N71,"No")&gt;0,COUNTIF(H71:N71,"Pendiente")&gt;0)),"Hay puntos pendientes antes de entregar. ","")&amp;IF(AND(C71&lt;&gt;"",Q71&lt;1),"Checklist incompleto al entregar. ","")&amp;IF(AND(C71&lt;&gt;"",OR(P71="",P71&gt;'Parámetros'!$B$5)),"Revisar saldo capturado. ","")&amp;IF(T71&lt;&gt;"","Consultar observaciones.",""))</f>
        <v/>
      </c>
    </row>
    <row r="72" ht="36" customHeight="1">
      <c r="A72" s="15" t="n"/>
      <c r="B72" s="16" t="n"/>
      <c r="C72" s="16" t="n"/>
      <c r="D72" s="15" t="n"/>
      <c r="E72" s="15" t="n"/>
      <c r="F72" s="15" t="n"/>
      <c r="G72" s="15" t="n"/>
      <c r="H72" s="17" t="n"/>
      <c r="I72" s="17" t="n"/>
      <c r="J72" s="17" t="n"/>
      <c r="K72" s="17" t="n"/>
      <c r="L72" s="17" t="n"/>
      <c r="M72" s="17" t="n"/>
      <c r="N72" s="17" t="n"/>
      <c r="O72" s="18" t="n"/>
      <c r="P72" s="18" t="n"/>
      <c r="Q72" s="19">
        <f>IF(A72="","",IFERROR((COUNTIF(H72:N72,"Sí")+COUNTIF(H72:N72,"No aplica"))/7,""))</f>
        <v/>
      </c>
      <c r="R72" s="20">
        <f>IF(A72="","",IF(OR(B72="",C72=""),"",IFERROR(C72-B72,"")))</f>
        <v/>
      </c>
      <c r="S72" s="21">
        <f>IF(A72="","",IF(C72&lt;&gt;"",IF(Q72&lt;1,"Entregada con pendientes",IF(OR(P72="",P72&gt;'Parámetros'!$B$5),"Entregada con saldo","Entregada completa")),IF(AND(B72&lt;&gt;"",B72&lt;TODAY()),"Vencida",IF(Q72=1,"Lista para entregar","En preparación"))))</f>
        <v/>
      </c>
      <c r="T72" s="15" t="n"/>
      <c r="U72" s="22">
        <f>IF(A72="","",IF(B72="","Falta fecha programada. ","")&amp;IF(OR(D72="",E72="",G72=""),"Faltan datos de entrega. ","")&amp;IF(AND(C72="",B72&lt;&gt;"",B72&lt;TODAY()),"Entrega programada vencida. ","")&amp;IF(AND(C72="",OR(COUNTIF(H72:N72,"No")&gt;0,COUNTIF(H72:N72,"Pendiente")&gt;0)),"Hay puntos pendientes antes de entregar. ","")&amp;IF(AND(C72&lt;&gt;"",Q72&lt;1),"Checklist incompleto al entregar. ","")&amp;IF(AND(C72&lt;&gt;"",OR(P72="",P72&gt;'Parámetros'!$B$5)),"Revisar saldo capturado. ","")&amp;IF(T72&lt;&gt;"","Consultar observaciones.",""))</f>
        <v/>
      </c>
    </row>
    <row r="73" ht="36" customHeight="1">
      <c r="A73" s="15" t="n"/>
      <c r="B73" s="16" t="n"/>
      <c r="C73" s="16" t="n"/>
      <c r="D73" s="15" t="n"/>
      <c r="E73" s="15" t="n"/>
      <c r="F73" s="15" t="n"/>
      <c r="G73" s="15" t="n"/>
      <c r="H73" s="17" t="n"/>
      <c r="I73" s="17" t="n"/>
      <c r="J73" s="17" t="n"/>
      <c r="K73" s="17" t="n"/>
      <c r="L73" s="17" t="n"/>
      <c r="M73" s="17" t="n"/>
      <c r="N73" s="17" t="n"/>
      <c r="O73" s="18" t="n"/>
      <c r="P73" s="18" t="n"/>
      <c r="Q73" s="23">
        <f>IF(A73="","",IFERROR((COUNTIF(H73:N73,"Sí")+COUNTIF(H73:N73,"No aplica"))/7,""))</f>
        <v/>
      </c>
      <c r="R73" s="24">
        <f>IF(A73="","",IF(OR(B73="",C73=""),"",IFERROR(C73-B73,"")))</f>
        <v/>
      </c>
      <c r="S73" s="25">
        <f>IF(A73="","",IF(C73&lt;&gt;"",IF(Q73&lt;1,"Entregada con pendientes",IF(OR(P73="",P73&gt;'Parámetros'!$B$5),"Entregada con saldo","Entregada completa")),IF(AND(B73&lt;&gt;"",B73&lt;TODAY()),"Vencida",IF(Q73=1,"Lista para entregar","En preparación"))))</f>
        <v/>
      </c>
      <c r="T73" s="15" t="n"/>
      <c r="U73" s="26">
        <f>IF(A73="","",IF(B73="","Falta fecha programada. ","")&amp;IF(OR(D73="",E73="",G73=""),"Faltan datos de entrega. ","")&amp;IF(AND(C73="",B73&lt;&gt;"",B73&lt;TODAY()),"Entrega programada vencida. ","")&amp;IF(AND(C73="",OR(COUNTIF(H73:N73,"No")&gt;0,COUNTIF(H73:N73,"Pendiente")&gt;0)),"Hay puntos pendientes antes de entregar. ","")&amp;IF(AND(C73&lt;&gt;"",Q73&lt;1),"Checklist incompleto al entregar. ","")&amp;IF(AND(C73&lt;&gt;"",OR(P73="",P73&gt;'Parámetros'!$B$5)),"Revisar saldo capturado. ","")&amp;IF(T73&lt;&gt;"","Consultar observaciones.",""))</f>
        <v/>
      </c>
    </row>
    <row r="74" ht="36" customHeight="1">
      <c r="A74" s="15" t="n"/>
      <c r="B74" s="16" t="n"/>
      <c r="C74" s="16" t="n"/>
      <c r="D74" s="15" t="n"/>
      <c r="E74" s="15" t="n"/>
      <c r="F74" s="15" t="n"/>
      <c r="G74" s="15" t="n"/>
      <c r="H74" s="17" t="n"/>
      <c r="I74" s="17" t="n"/>
      <c r="J74" s="17" t="n"/>
      <c r="K74" s="17" t="n"/>
      <c r="L74" s="17" t="n"/>
      <c r="M74" s="17" t="n"/>
      <c r="N74" s="17" t="n"/>
      <c r="O74" s="18" t="n"/>
      <c r="P74" s="18" t="n"/>
      <c r="Q74" s="19">
        <f>IF(A74="","",IFERROR((COUNTIF(H74:N74,"Sí")+COUNTIF(H74:N74,"No aplica"))/7,""))</f>
        <v/>
      </c>
      <c r="R74" s="20">
        <f>IF(A74="","",IF(OR(B74="",C74=""),"",IFERROR(C74-B74,"")))</f>
        <v/>
      </c>
      <c r="S74" s="21">
        <f>IF(A74="","",IF(C74&lt;&gt;"",IF(Q74&lt;1,"Entregada con pendientes",IF(OR(P74="",P74&gt;'Parámetros'!$B$5),"Entregada con saldo","Entregada completa")),IF(AND(B74&lt;&gt;"",B74&lt;TODAY()),"Vencida",IF(Q74=1,"Lista para entregar","En preparación"))))</f>
        <v/>
      </c>
      <c r="T74" s="15" t="n"/>
      <c r="U74" s="22">
        <f>IF(A74="","",IF(B74="","Falta fecha programada. ","")&amp;IF(OR(D74="",E74="",G74=""),"Faltan datos de entrega. ","")&amp;IF(AND(C74="",B74&lt;&gt;"",B74&lt;TODAY()),"Entrega programada vencida. ","")&amp;IF(AND(C74="",OR(COUNTIF(H74:N74,"No")&gt;0,COUNTIF(H74:N74,"Pendiente")&gt;0)),"Hay puntos pendientes antes de entregar. ","")&amp;IF(AND(C74&lt;&gt;"",Q74&lt;1),"Checklist incompleto al entregar. ","")&amp;IF(AND(C74&lt;&gt;"",OR(P74="",P74&gt;'Parámetros'!$B$5)),"Revisar saldo capturado. ","")&amp;IF(T74&lt;&gt;"","Consultar observaciones.",""))</f>
        <v/>
      </c>
    </row>
    <row r="75" ht="36" customHeight="1">
      <c r="A75" s="15" t="n"/>
      <c r="B75" s="16" t="n"/>
      <c r="C75" s="16" t="n"/>
      <c r="D75" s="15" t="n"/>
      <c r="E75" s="15" t="n"/>
      <c r="F75" s="15" t="n"/>
      <c r="G75" s="15" t="n"/>
      <c r="H75" s="17" t="n"/>
      <c r="I75" s="17" t="n"/>
      <c r="J75" s="17" t="n"/>
      <c r="K75" s="17" t="n"/>
      <c r="L75" s="17" t="n"/>
      <c r="M75" s="17" t="n"/>
      <c r="N75" s="17" t="n"/>
      <c r="O75" s="18" t="n"/>
      <c r="P75" s="18" t="n"/>
      <c r="Q75" s="23">
        <f>IF(A75="","",IFERROR((COUNTIF(H75:N75,"Sí")+COUNTIF(H75:N75,"No aplica"))/7,""))</f>
        <v/>
      </c>
      <c r="R75" s="24">
        <f>IF(A75="","",IF(OR(B75="",C75=""),"",IFERROR(C75-B75,"")))</f>
        <v/>
      </c>
      <c r="S75" s="25">
        <f>IF(A75="","",IF(C75&lt;&gt;"",IF(Q75&lt;1,"Entregada con pendientes",IF(OR(P75="",P75&gt;'Parámetros'!$B$5),"Entregada con saldo","Entregada completa")),IF(AND(B75&lt;&gt;"",B75&lt;TODAY()),"Vencida",IF(Q75=1,"Lista para entregar","En preparación"))))</f>
        <v/>
      </c>
      <c r="T75" s="15" t="n"/>
      <c r="U75" s="26">
        <f>IF(A75="","",IF(B75="","Falta fecha programada. ","")&amp;IF(OR(D75="",E75="",G75=""),"Faltan datos de entrega. ","")&amp;IF(AND(C75="",B75&lt;&gt;"",B75&lt;TODAY()),"Entrega programada vencida. ","")&amp;IF(AND(C75="",OR(COUNTIF(H75:N75,"No")&gt;0,COUNTIF(H75:N75,"Pendiente")&gt;0)),"Hay puntos pendientes antes de entregar. ","")&amp;IF(AND(C75&lt;&gt;"",Q75&lt;1),"Checklist incompleto al entregar. ","")&amp;IF(AND(C75&lt;&gt;"",OR(P75="",P75&gt;'Parámetros'!$B$5)),"Revisar saldo capturado. ","")&amp;IF(T75&lt;&gt;"","Consultar observaciones.",""))</f>
        <v/>
      </c>
    </row>
    <row r="76" ht="36" customHeight="1">
      <c r="A76" s="15" t="n"/>
      <c r="B76" s="16" t="n"/>
      <c r="C76" s="16" t="n"/>
      <c r="D76" s="15" t="n"/>
      <c r="E76" s="15" t="n"/>
      <c r="F76" s="15" t="n"/>
      <c r="G76" s="15" t="n"/>
      <c r="H76" s="17" t="n"/>
      <c r="I76" s="17" t="n"/>
      <c r="J76" s="17" t="n"/>
      <c r="K76" s="17" t="n"/>
      <c r="L76" s="17" t="n"/>
      <c r="M76" s="17" t="n"/>
      <c r="N76" s="17" t="n"/>
      <c r="O76" s="18" t="n"/>
      <c r="P76" s="18" t="n"/>
      <c r="Q76" s="19">
        <f>IF(A76="","",IFERROR((COUNTIF(H76:N76,"Sí")+COUNTIF(H76:N76,"No aplica"))/7,""))</f>
        <v/>
      </c>
      <c r="R76" s="20">
        <f>IF(A76="","",IF(OR(B76="",C76=""),"",IFERROR(C76-B76,"")))</f>
        <v/>
      </c>
      <c r="S76" s="21">
        <f>IF(A76="","",IF(C76&lt;&gt;"",IF(Q76&lt;1,"Entregada con pendientes",IF(OR(P76="",P76&gt;'Parámetros'!$B$5),"Entregada con saldo","Entregada completa")),IF(AND(B76&lt;&gt;"",B76&lt;TODAY()),"Vencida",IF(Q76=1,"Lista para entregar","En preparación"))))</f>
        <v/>
      </c>
      <c r="T76" s="15" t="n"/>
      <c r="U76" s="22">
        <f>IF(A76="","",IF(B76="","Falta fecha programada. ","")&amp;IF(OR(D76="",E76="",G76=""),"Faltan datos de entrega. ","")&amp;IF(AND(C76="",B76&lt;&gt;"",B76&lt;TODAY()),"Entrega programada vencida. ","")&amp;IF(AND(C76="",OR(COUNTIF(H76:N76,"No")&gt;0,COUNTIF(H76:N76,"Pendiente")&gt;0)),"Hay puntos pendientes antes de entregar. ","")&amp;IF(AND(C76&lt;&gt;"",Q76&lt;1),"Checklist incompleto al entregar. ","")&amp;IF(AND(C76&lt;&gt;"",OR(P76="",P76&gt;'Parámetros'!$B$5)),"Revisar saldo capturado. ","")&amp;IF(T76&lt;&gt;"","Consultar observaciones.",""))</f>
        <v/>
      </c>
    </row>
    <row r="77" ht="36" customHeight="1">
      <c r="A77" s="15" t="n"/>
      <c r="B77" s="16" t="n"/>
      <c r="C77" s="16" t="n"/>
      <c r="D77" s="15" t="n"/>
      <c r="E77" s="15" t="n"/>
      <c r="F77" s="15" t="n"/>
      <c r="G77" s="15" t="n"/>
      <c r="H77" s="17" t="n"/>
      <c r="I77" s="17" t="n"/>
      <c r="J77" s="17" t="n"/>
      <c r="K77" s="17" t="n"/>
      <c r="L77" s="17" t="n"/>
      <c r="M77" s="17" t="n"/>
      <c r="N77" s="17" t="n"/>
      <c r="O77" s="18" t="n"/>
      <c r="P77" s="18" t="n"/>
      <c r="Q77" s="23">
        <f>IF(A77="","",IFERROR((COUNTIF(H77:N77,"Sí")+COUNTIF(H77:N77,"No aplica"))/7,""))</f>
        <v/>
      </c>
      <c r="R77" s="24">
        <f>IF(A77="","",IF(OR(B77="",C77=""),"",IFERROR(C77-B77,"")))</f>
        <v/>
      </c>
      <c r="S77" s="25">
        <f>IF(A77="","",IF(C77&lt;&gt;"",IF(Q77&lt;1,"Entregada con pendientes",IF(OR(P77="",P77&gt;'Parámetros'!$B$5),"Entregada con saldo","Entregada completa")),IF(AND(B77&lt;&gt;"",B77&lt;TODAY()),"Vencida",IF(Q77=1,"Lista para entregar","En preparación"))))</f>
        <v/>
      </c>
      <c r="T77" s="15" t="n"/>
      <c r="U77" s="26">
        <f>IF(A77="","",IF(B77="","Falta fecha programada. ","")&amp;IF(OR(D77="",E77="",G77=""),"Faltan datos de entrega. ","")&amp;IF(AND(C77="",B77&lt;&gt;"",B77&lt;TODAY()),"Entrega programada vencida. ","")&amp;IF(AND(C77="",OR(COUNTIF(H77:N77,"No")&gt;0,COUNTIF(H77:N77,"Pendiente")&gt;0)),"Hay puntos pendientes antes de entregar. ","")&amp;IF(AND(C77&lt;&gt;"",Q77&lt;1),"Checklist incompleto al entregar. ","")&amp;IF(AND(C77&lt;&gt;"",OR(P77="",P77&gt;'Parámetros'!$B$5)),"Revisar saldo capturado. ","")&amp;IF(T77&lt;&gt;"","Consultar observaciones.",""))</f>
        <v/>
      </c>
    </row>
    <row r="78" ht="36" customHeight="1">
      <c r="A78" s="15" t="n"/>
      <c r="B78" s="16" t="n"/>
      <c r="C78" s="16" t="n"/>
      <c r="D78" s="15" t="n"/>
      <c r="E78" s="15" t="n"/>
      <c r="F78" s="15" t="n"/>
      <c r="G78" s="15" t="n"/>
      <c r="H78" s="17" t="n"/>
      <c r="I78" s="17" t="n"/>
      <c r="J78" s="17" t="n"/>
      <c r="K78" s="17" t="n"/>
      <c r="L78" s="17" t="n"/>
      <c r="M78" s="17" t="n"/>
      <c r="N78" s="17" t="n"/>
      <c r="O78" s="18" t="n"/>
      <c r="P78" s="18" t="n"/>
      <c r="Q78" s="19">
        <f>IF(A78="","",IFERROR((COUNTIF(H78:N78,"Sí")+COUNTIF(H78:N78,"No aplica"))/7,""))</f>
        <v/>
      </c>
      <c r="R78" s="20">
        <f>IF(A78="","",IF(OR(B78="",C78=""),"",IFERROR(C78-B78,"")))</f>
        <v/>
      </c>
      <c r="S78" s="21">
        <f>IF(A78="","",IF(C78&lt;&gt;"",IF(Q78&lt;1,"Entregada con pendientes",IF(OR(P78="",P78&gt;'Parámetros'!$B$5),"Entregada con saldo","Entregada completa")),IF(AND(B78&lt;&gt;"",B78&lt;TODAY()),"Vencida",IF(Q78=1,"Lista para entregar","En preparación"))))</f>
        <v/>
      </c>
      <c r="T78" s="15" t="n"/>
      <c r="U78" s="22">
        <f>IF(A78="","",IF(B78="","Falta fecha programada. ","")&amp;IF(OR(D78="",E78="",G78=""),"Faltan datos de entrega. ","")&amp;IF(AND(C78="",B78&lt;&gt;"",B78&lt;TODAY()),"Entrega programada vencida. ","")&amp;IF(AND(C78="",OR(COUNTIF(H78:N78,"No")&gt;0,COUNTIF(H78:N78,"Pendiente")&gt;0)),"Hay puntos pendientes antes de entregar. ","")&amp;IF(AND(C78&lt;&gt;"",Q78&lt;1),"Checklist incompleto al entregar. ","")&amp;IF(AND(C78&lt;&gt;"",OR(P78="",P78&gt;'Parámetros'!$B$5)),"Revisar saldo capturado. ","")&amp;IF(T78&lt;&gt;"","Consultar observaciones.",""))</f>
        <v/>
      </c>
    </row>
    <row r="79" ht="36" customHeight="1">
      <c r="A79" s="15" t="n"/>
      <c r="B79" s="16" t="n"/>
      <c r="C79" s="16" t="n"/>
      <c r="D79" s="15" t="n"/>
      <c r="E79" s="15" t="n"/>
      <c r="F79" s="15" t="n"/>
      <c r="G79" s="15" t="n"/>
      <c r="H79" s="17" t="n"/>
      <c r="I79" s="17" t="n"/>
      <c r="J79" s="17" t="n"/>
      <c r="K79" s="17" t="n"/>
      <c r="L79" s="17" t="n"/>
      <c r="M79" s="17" t="n"/>
      <c r="N79" s="17" t="n"/>
      <c r="O79" s="18" t="n"/>
      <c r="P79" s="18" t="n"/>
      <c r="Q79" s="23">
        <f>IF(A79="","",IFERROR((COUNTIF(H79:N79,"Sí")+COUNTIF(H79:N79,"No aplica"))/7,""))</f>
        <v/>
      </c>
      <c r="R79" s="24">
        <f>IF(A79="","",IF(OR(B79="",C79=""),"",IFERROR(C79-B79,"")))</f>
        <v/>
      </c>
      <c r="S79" s="25">
        <f>IF(A79="","",IF(C79&lt;&gt;"",IF(Q79&lt;1,"Entregada con pendientes",IF(OR(P79="",P79&gt;'Parámetros'!$B$5),"Entregada con saldo","Entregada completa")),IF(AND(B79&lt;&gt;"",B79&lt;TODAY()),"Vencida",IF(Q79=1,"Lista para entregar","En preparación"))))</f>
        <v/>
      </c>
      <c r="T79" s="15" t="n"/>
      <c r="U79" s="26">
        <f>IF(A79="","",IF(B79="","Falta fecha programada. ","")&amp;IF(OR(D79="",E79="",G79=""),"Faltan datos de entrega. ","")&amp;IF(AND(C79="",B79&lt;&gt;"",B79&lt;TODAY()),"Entrega programada vencida. ","")&amp;IF(AND(C79="",OR(COUNTIF(H79:N79,"No")&gt;0,COUNTIF(H79:N79,"Pendiente")&gt;0)),"Hay puntos pendientes antes de entregar. ","")&amp;IF(AND(C79&lt;&gt;"",Q79&lt;1),"Checklist incompleto al entregar. ","")&amp;IF(AND(C79&lt;&gt;"",OR(P79="",P79&gt;'Parámetros'!$B$5)),"Revisar saldo capturado. ","")&amp;IF(T79&lt;&gt;"","Consultar observaciones.",""))</f>
        <v/>
      </c>
    </row>
    <row r="80" ht="36" customHeight="1">
      <c r="A80" s="15" t="n"/>
      <c r="B80" s="16" t="n"/>
      <c r="C80" s="16" t="n"/>
      <c r="D80" s="15" t="n"/>
      <c r="E80" s="15" t="n"/>
      <c r="F80" s="15" t="n"/>
      <c r="G80" s="15" t="n"/>
      <c r="H80" s="17" t="n"/>
      <c r="I80" s="17" t="n"/>
      <c r="J80" s="17" t="n"/>
      <c r="K80" s="17" t="n"/>
      <c r="L80" s="17" t="n"/>
      <c r="M80" s="17" t="n"/>
      <c r="N80" s="17" t="n"/>
      <c r="O80" s="18" t="n"/>
      <c r="P80" s="18" t="n"/>
      <c r="Q80" s="19">
        <f>IF(A80="","",IFERROR((COUNTIF(H80:N80,"Sí")+COUNTIF(H80:N80,"No aplica"))/7,""))</f>
        <v/>
      </c>
      <c r="R80" s="20">
        <f>IF(A80="","",IF(OR(B80="",C80=""),"",IFERROR(C80-B80,"")))</f>
        <v/>
      </c>
      <c r="S80" s="21">
        <f>IF(A80="","",IF(C80&lt;&gt;"",IF(Q80&lt;1,"Entregada con pendientes",IF(OR(P80="",P80&gt;'Parámetros'!$B$5),"Entregada con saldo","Entregada completa")),IF(AND(B80&lt;&gt;"",B80&lt;TODAY()),"Vencida",IF(Q80=1,"Lista para entregar","En preparación"))))</f>
        <v/>
      </c>
      <c r="T80" s="15" t="n"/>
      <c r="U80" s="22">
        <f>IF(A80="","",IF(B80="","Falta fecha programada. ","")&amp;IF(OR(D80="",E80="",G80=""),"Faltan datos de entrega. ","")&amp;IF(AND(C80="",B80&lt;&gt;"",B80&lt;TODAY()),"Entrega programada vencida. ","")&amp;IF(AND(C80="",OR(COUNTIF(H80:N80,"No")&gt;0,COUNTIF(H80:N80,"Pendiente")&gt;0)),"Hay puntos pendientes antes de entregar. ","")&amp;IF(AND(C80&lt;&gt;"",Q80&lt;1),"Checklist incompleto al entregar. ","")&amp;IF(AND(C80&lt;&gt;"",OR(P80="",P80&gt;'Parámetros'!$B$5)),"Revisar saldo capturado. ","")&amp;IF(T80&lt;&gt;"","Consultar observaciones.",""))</f>
        <v/>
      </c>
    </row>
    <row r="81" ht="36" customHeight="1">
      <c r="A81" s="15" t="n"/>
      <c r="B81" s="16" t="n"/>
      <c r="C81" s="16" t="n"/>
      <c r="D81" s="15" t="n"/>
      <c r="E81" s="15" t="n"/>
      <c r="F81" s="15" t="n"/>
      <c r="G81" s="15" t="n"/>
      <c r="H81" s="17" t="n"/>
      <c r="I81" s="17" t="n"/>
      <c r="J81" s="17" t="n"/>
      <c r="K81" s="17" t="n"/>
      <c r="L81" s="17" t="n"/>
      <c r="M81" s="17" t="n"/>
      <c r="N81" s="17" t="n"/>
      <c r="O81" s="18" t="n"/>
      <c r="P81" s="18" t="n"/>
      <c r="Q81" s="23">
        <f>IF(A81="","",IFERROR((COUNTIF(H81:N81,"Sí")+COUNTIF(H81:N81,"No aplica"))/7,""))</f>
        <v/>
      </c>
      <c r="R81" s="24">
        <f>IF(A81="","",IF(OR(B81="",C81=""),"",IFERROR(C81-B81,"")))</f>
        <v/>
      </c>
      <c r="S81" s="25">
        <f>IF(A81="","",IF(C81&lt;&gt;"",IF(Q81&lt;1,"Entregada con pendientes",IF(OR(P81="",P81&gt;'Parámetros'!$B$5),"Entregada con saldo","Entregada completa")),IF(AND(B81&lt;&gt;"",B81&lt;TODAY()),"Vencida",IF(Q81=1,"Lista para entregar","En preparación"))))</f>
        <v/>
      </c>
      <c r="T81" s="15" t="n"/>
      <c r="U81" s="26">
        <f>IF(A81="","",IF(B81="","Falta fecha programada. ","")&amp;IF(OR(D81="",E81="",G81=""),"Faltan datos de entrega. ","")&amp;IF(AND(C81="",B81&lt;&gt;"",B81&lt;TODAY()),"Entrega programada vencida. ","")&amp;IF(AND(C81="",OR(COUNTIF(H81:N81,"No")&gt;0,COUNTIF(H81:N81,"Pendiente")&gt;0)),"Hay puntos pendientes antes de entregar. ","")&amp;IF(AND(C81&lt;&gt;"",Q81&lt;1),"Checklist incompleto al entregar. ","")&amp;IF(AND(C81&lt;&gt;"",OR(P81="",P81&gt;'Parámetros'!$B$5)),"Revisar saldo capturado. ","")&amp;IF(T81&lt;&gt;"","Consultar observaciones.",""))</f>
        <v/>
      </c>
    </row>
    <row r="82" ht="36" customHeight="1">
      <c r="A82" s="15" t="n"/>
      <c r="B82" s="16" t="n"/>
      <c r="C82" s="16" t="n"/>
      <c r="D82" s="15" t="n"/>
      <c r="E82" s="15" t="n"/>
      <c r="F82" s="15" t="n"/>
      <c r="G82" s="15" t="n"/>
      <c r="H82" s="17" t="n"/>
      <c r="I82" s="17" t="n"/>
      <c r="J82" s="17" t="n"/>
      <c r="K82" s="17" t="n"/>
      <c r="L82" s="17" t="n"/>
      <c r="M82" s="17" t="n"/>
      <c r="N82" s="17" t="n"/>
      <c r="O82" s="18" t="n"/>
      <c r="P82" s="18" t="n"/>
      <c r="Q82" s="19">
        <f>IF(A82="","",IFERROR((COUNTIF(H82:N82,"Sí")+COUNTIF(H82:N82,"No aplica"))/7,""))</f>
        <v/>
      </c>
      <c r="R82" s="20">
        <f>IF(A82="","",IF(OR(B82="",C82=""),"",IFERROR(C82-B82,"")))</f>
        <v/>
      </c>
      <c r="S82" s="21">
        <f>IF(A82="","",IF(C82&lt;&gt;"",IF(Q82&lt;1,"Entregada con pendientes",IF(OR(P82="",P82&gt;'Parámetros'!$B$5),"Entregada con saldo","Entregada completa")),IF(AND(B82&lt;&gt;"",B82&lt;TODAY()),"Vencida",IF(Q82=1,"Lista para entregar","En preparación"))))</f>
        <v/>
      </c>
      <c r="T82" s="15" t="n"/>
      <c r="U82" s="22">
        <f>IF(A82="","",IF(B82="","Falta fecha programada. ","")&amp;IF(OR(D82="",E82="",G82=""),"Faltan datos de entrega. ","")&amp;IF(AND(C82="",B82&lt;&gt;"",B82&lt;TODAY()),"Entrega programada vencida. ","")&amp;IF(AND(C82="",OR(COUNTIF(H82:N82,"No")&gt;0,COUNTIF(H82:N82,"Pendiente")&gt;0)),"Hay puntos pendientes antes de entregar. ","")&amp;IF(AND(C82&lt;&gt;"",Q82&lt;1),"Checklist incompleto al entregar. ","")&amp;IF(AND(C82&lt;&gt;"",OR(P82="",P82&gt;'Parámetros'!$B$5)),"Revisar saldo capturado. ","")&amp;IF(T82&lt;&gt;"","Consultar observaciones.",""))</f>
        <v/>
      </c>
    </row>
    <row r="83" ht="36" customHeight="1">
      <c r="A83" s="15" t="n"/>
      <c r="B83" s="16" t="n"/>
      <c r="C83" s="16" t="n"/>
      <c r="D83" s="15" t="n"/>
      <c r="E83" s="15" t="n"/>
      <c r="F83" s="15" t="n"/>
      <c r="G83" s="15" t="n"/>
      <c r="H83" s="17" t="n"/>
      <c r="I83" s="17" t="n"/>
      <c r="J83" s="17" t="n"/>
      <c r="K83" s="17" t="n"/>
      <c r="L83" s="17" t="n"/>
      <c r="M83" s="17" t="n"/>
      <c r="N83" s="17" t="n"/>
      <c r="O83" s="18" t="n"/>
      <c r="P83" s="18" t="n"/>
      <c r="Q83" s="23">
        <f>IF(A83="","",IFERROR((COUNTIF(H83:N83,"Sí")+COUNTIF(H83:N83,"No aplica"))/7,""))</f>
        <v/>
      </c>
      <c r="R83" s="24">
        <f>IF(A83="","",IF(OR(B83="",C83=""),"",IFERROR(C83-B83,"")))</f>
        <v/>
      </c>
      <c r="S83" s="25">
        <f>IF(A83="","",IF(C83&lt;&gt;"",IF(Q83&lt;1,"Entregada con pendientes",IF(OR(P83="",P83&gt;'Parámetros'!$B$5),"Entregada con saldo","Entregada completa")),IF(AND(B83&lt;&gt;"",B83&lt;TODAY()),"Vencida",IF(Q83=1,"Lista para entregar","En preparación"))))</f>
        <v/>
      </c>
      <c r="T83" s="15" t="n"/>
      <c r="U83" s="26">
        <f>IF(A83="","",IF(B83="","Falta fecha programada. ","")&amp;IF(OR(D83="",E83="",G83=""),"Faltan datos de entrega. ","")&amp;IF(AND(C83="",B83&lt;&gt;"",B83&lt;TODAY()),"Entrega programada vencida. ","")&amp;IF(AND(C83="",OR(COUNTIF(H83:N83,"No")&gt;0,COUNTIF(H83:N83,"Pendiente")&gt;0)),"Hay puntos pendientes antes de entregar. ","")&amp;IF(AND(C83&lt;&gt;"",Q83&lt;1),"Checklist incompleto al entregar. ","")&amp;IF(AND(C83&lt;&gt;"",OR(P83="",P83&gt;'Parámetros'!$B$5)),"Revisar saldo capturado. ","")&amp;IF(T83&lt;&gt;"","Consultar observaciones.",""))</f>
        <v/>
      </c>
    </row>
    <row r="84" ht="36" customHeight="1">
      <c r="A84" s="15" t="n"/>
      <c r="B84" s="16" t="n"/>
      <c r="C84" s="16" t="n"/>
      <c r="D84" s="15" t="n"/>
      <c r="E84" s="15" t="n"/>
      <c r="F84" s="15" t="n"/>
      <c r="G84" s="15" t="n"/>
      <c r="H84" s="17" t="n"/>
      <c r="I84" s="17" t="n"/>
      <c r="J84" s="17" t="n"/>
      <c r="K84" s="17" t="n"/>
      <c r="L84" s="17" t="n"/>
      <c r="M84" s="17" t="n"/>
      <c r="N84" s="17" t="n"/>
      <c r="O84" s="18" t="n"/>
      <c r="P84" s="18" t="n"/>
      <c r="Q84" s="19">
        <f>IF(A84="","",IFERROR((COUNTIF(H84:N84,"Sí")+COUNTIF(H84:N84,"No aplica"))/7,""))</f>
        <v/>
      </c>
      <c r="R84" s="20">
        <f>IF(A84="","",IF(OR(B84="",C84=""),"",IFERROR(C84-B84,"")))</f>
        <v/>
      </c>
      <c r="S84" s="21">
        <f>IF(A84="","",IF(C84&lt;&gt;"",IF(Q84&lt;1,"Entregada con pendientes",IF(OR(P84="",P84&gt;'Parámetros'!$B$5),"Entregada con saldo","Entregada completa")),IF(AND(B84&lt;&gt;"",B84&lt;TODAY()),"Vencida",IF(Q84=1,"Lista para entregar","En preparación"))))</f>
        <v/>
      </c>
      <c r="T84" s="15" t="n"/>
      <c r="U84" s="22">
        <f>IF(A84="","",IF(B84="","Falta fecha programada. ","")&amp;IF(OR(D84="",E84="",G84=""),"Faltan datos de entrega. ","")&amp;IF(AND(C84="",B84&lt;&gt;"",B84&lt;TODAY()),"Entrega programada vencida. ","")&amp;IF(AND(C84="",OR(COUNTIF(H84:N84,"No")&gt;0,COUNTIF(H84:N84,"Pendiente")&gt;0)),"Hay puntos pendientes antes de entregar. ","")&amp;IF(AND(C84&lt;&gt;"",Q84&lt;1),"Checklist incompleto al entregar. ","")&amp;IF(AND(C84&lt;&gt;"",OR(P84="",P84&gt;'Parámetros'!$B$5)),"Revisar saldo capturado. ","")&amp;IF(T84&lt;&gt;"","Consultar observaciones.",""))</f>
        <v/>
      </c>
    </row>
    <row r="85" ht="36" customHeight="1">
      <c r="A85" s="15" t="n"/>
      <c r="B85" s="16" t="n"/>
      <c r="C85" s="16" t="n"/>
      <c r="D85" s="15" t="n"/>
      <c r="E85" s="15" t="n"/>
      <c r="F85" s="15" t="n"/>
      <c r="G85" s="15" t="n"/>
      <c r="H85" s="17" t="n"/>
      <c r="I85" s="17" t="n"/>
      <c r="J85" s="17" t="n"/>
      <c r="K85" s="17" t="n"/>
      <c r="L85" s="17" t="n"/>
      <c r="M85" s="17" t="n"/>
      <c r="N85" s="17" t="n"/>
      <c r="O85" s="18" t="n"/>
      <c r="P85" s="18" t="n"/>
      <c r="Q85" s="23">
        <f>IF(A85="","",IFERROR((COUNTIF(H85:N85,"Sí")+COUNTIF(H85:N85,"No aplica"))/7,""))</f>
        <v/>
      </c>
      <c r="R85" s="24">
        <f>IF(A85="","",IF(OR(B85="",C85=""),"",IFERROR(C85-B85,"")))</f>
        <v/>
      </c>
      <c r="S85" s="25">
        <f>IF(A85="","",IF(C85&lt;&gt;"",IF(Q85&lt;1,"Entregada con pendientes",IF(OR(P85="",P85&gt;'Parámetros'!$B$5),"Entregada con saldo","Entregada completa")),IF(AND(B85&lt;&gt;"",B85&lt;TODAY()),"Vencida",IF(Q85=1,"Lista para entregar","En preparación"))))</f>
        <v/>
      </c>
      <c r="T85" s="15" t="n"/>
      <c r="U85" s="26">
        <f>IF(A85="","",IF(B85="","Falta fecha programada. ","")&amp;IF(OR(D85="",E85="",G85=""),"Faltan datos de entrega. ","")&amp;IF(AND(C85="",B85&lt;&gt;"",B85&lt;TODAY()),"Entrega programada vencida. ","")&amp;IF(AND(C85="",OR(COUNTIF(H85:N85,"No")&gt;0,COUNTIF(H85:N85,"Pendiente")&gt;0)),"Hay puntos pendientes antes de entregar. ","")&amp;IF(AND(C85&lt;&gt;"",Q85&lt;1),"Checklist incompleto al entregar. ","")&amp;IF(AND(C85&lt;&gt;"",OR(P85="",P85&gt;'Parámetros'!$B$5)),"Revisar saldo capturado. ","")&amp;IF(T85&lt;&gt;"","Consultar observaciones.",""))</f>
        <v/>
      </c>
    </row>
    <row r="86" ht="36" customHeight="1">
      <c r="A86" s="15" t="n"/>
      <c r="B86" s="16" t="n"/>
      <c r="C86" s="16" t="n"/>
      <c r="D86" s="15" t="n"/>
      <c r="E86" s="15" t="n"/>
      <c r="F86" s="15" t="n"/>
      <c r="G86" s="15" t="n"/>
      <c r="H86" s="17" t="n"/>
      <c r="I86" s="17" t="n"/>
      <c r="J86" s="17" t="n"/>
      <c r="K86" s="17" t="n"/>
      <c r="L86" s="17" t="n"/>
      <c r="M86" s="17" t="n"/>
      <c r="N86" s="17" t="n"/>
      <c r="O86" s="18" t="n"/>
      <c r="P86" s="18" t="n"/>
      <c r="Q86" s="19">
        <f>IF(A86="","",IFERROR((COUNTIF(H86:N86,"Sí")+COUNTIF(H86:N86,"No aplica"))/7,""))</f>
        <v/>
      </c>
      <c r="R86" s="20">
        <f>IF(A86="","",IF(OR(B86="",C86=""),"",IFERROR(C86-B86,"")))</f>
        <v/>
      </c>
      <c r="S86" s="21">
        <f>IF(A86="","",IF(C86&lt;&gt;"",IF(Q86&lt;1,"Entregada con pendientes",IF(OR(P86="",P86&gt;'Parámetros'!$B$5),"Entregada con saldo","Entregada completa")),IF(AND(B86&lt;&gt;"",B86&lt;TODAY()),"Vencida",IF(Q86=1,"Lista para entregar","En preparación"))))</f>
        <v/>
      </c>
      <c r="T86" s="15" t="n"/>
      <c r="U86" s="22">
        <f>IF(A86="","",IF(B86="","Falta fecha programada. ","")&amp;IF(OR(D86="",E86="",G86=""),"Faltan datos de entrega. ","")&amp;IF(AND(C86="",B86&lt;&gt;"",B86&lt;TODAY()),"Entrega programada vencida. ","")&amp;IF(AND(C86="",OR(COUNTIF(H86:N86,"No")&gt;0,COUNTIF(H86:N86,"Pendiente")&gt;0)),"Hay puntos pendientes antes de entregar. ","")&amp;IF(AND(C86&lt;&gt;"",Q86&lt;1),"Checklist incompleto al entregar. ","")&amp;IF(AND(C86&lt;&gt;"",OR(P86="",P86&gt;'Parámetros'!$B$5)),"Revisar saldo capturado. ","")&amp;IF(T86&lt;&gt;"","Consultar observaciones.",""))</f>
        <v/>
      </c>
    </row>
    <row r="87" ht="36" customHeight="1">
      <c r="A87" s="15" t="n"/>
      <c r="B87" s="16" t="n"/>
      <c r="C87" s="16" t="n"/>
      <c r="D87" s="15" t="n"/>
      <c r="E87" s="15" t="n"/>
      <c r="F87" s="15" t="n"/>
      <c r="G87" s="15" t="n"/>
      <c r="H87" s="17" t="n"/>
      <c r="I87" s="17" t="n"/>
      <c r="J87" s="17" t="n"/>
      <c r="K87" s="17" t="n"/>
      <c r="L87" s="17" t="n"/>
      <c r="M87" s="17" t="n"/>
      <c r="N87" s="17" t="n"/>
      <c r="O87" s="18" t="n"/>
      <c r="P87" s="18" t="n"/>
      <c r="Q87" s="23">
        <f>IF(A87="","",IFERROR((COUNTIF(H87:N87,"Sí")+COUNTIF(H87:N87,"No aplica"))/7,""))</f>
        <v/>
      </c>
      <c r="R87" s="24">
        <f>IF(A87="","",IF(OR(B87="",C87=""),"",IFERROR(C87-B87,"")))</f>
        <v/>
      </c>
      <c r="S87" s="25">
        <f>IF(A87="","",IF(C87&lt;&gt;"",IF(Q87&lt;1,"Entregada con pendientes",IF(OR(P87="",P87&gt;'Parámetros'!$B$5),"Entregada con saldo","Entregada completa")),IF(AND(B87&lt;&gt;"",B87&lt;TODAY()),"Vencida",IF(Q87=1,"Lista para entregar","En preparación"))))</f>
        <v/>
      </c>
      <c r="T87" s="15" t="n"/>
      <c r="U87" s="26">
        <f>IF(A87="","",IF(B87="","Falta fecha programada. ","")&amp;IF(OR(D87="",E87="",G87=""),"Faltan datos de entrega. ","")&amp;IF(AND(C87="",B87&lt;&gt;"",B87&lt;TODAY()),"Entrega programada vencida. ","")&amp;IF(AND(C87="",OR(COUNTIF(H87:N87,"No")&gt;0,COUNTIF(H87:N87,"Pendiente")&gt;0)),"Hay puntos pendientes antes de entregar. ","")&amp;IF(AND(C87&lt;&gt;"",Q87&lt;1),"Checklist incompleto al entregar. ","")&amp;IF(AND(C87&lt;&gt;"",OR(P87="",P87&gt;'Parámetros'!$B$5)),"Revisar saldo capturado. ","")&amp;IF(T87&lt;&gt;"","Consultar observaciones.",""))</f>
        <v/>
      </c>
    </row>
    <row r="88" ht="36" customHeight="1">
      <c r="A88" s="15" t="n"/>
      <c r="B88" s="16" t="n"/>
      <c r="C88" s="16" t="n"/>
      <c r="D88" s="15" t="n"/>
      <c r="E88" s="15" t="n"/>
      <c r="F88" s="15" t="n"/>
      <c r="G88" s="15" t="n"/>
      <c r="H88" s="17" t="n"/>
      <c r="I88" s="17" t="n"/>
      <c r="J88" s="17" t="n"/>
      <c r="K88" s="17" t="n"/>
      <c r="L88" s="17" t="n"/>
      <c r="M88" s="17" t="n"/>
      <c r="N88" s="17" t="n"/>
      <c r="O88" s="18" t="n"/>
      <c r="P88" s="18" t="n"/>
      <c r="Q88" s="19">
        <f>IF(A88="","",IFERROR((COUNTIF(H88:N88,"Sí")+COUNTIF(H88:N88,"No aplica"))/7,""))</f>
        <v/>
      </c>
      <c r="R88" s="20">
        <f>IF(A88="","",IF(OR(B88="",C88=""),"",IFERROR(C88-B88,"")))</f>
        <v/>
      </c>
      <c r="S88" s="21">
        <f>IF(A88="","",IF(C88&lt;&gt;"",IF(Q88&lt;1,"Entregada con pendientes",IF(OR(P88="",P88&gt;'Parámetros'!$B$5),"Entregada con saldo","Entregada completa")),IF(AND(B88&lt;&gt;"",B88&lt;TODAY()),"Vencida",IF(Q88=1,"Lista para entregar","En preparación"))))</f>
        <v/>
      </c>
      <c r="T88" s="15" t="n"/>
      <c r="U88" s="22">
        <f>IF(A88="","",IF(B88="","Falta fecha programada. ","")&amp;IF(OR(D88="",E88="",G88=""),"Faltan datos de entrega. ","")&amp;IF(AND(C88="",B88&lt;&gt;"",B88&lt;TODAY()),"Entrega programada vencida. ","")&amp;IF(AND(C88="",OR(COUNTIF(H88:N88,"No")&gt;0,COUNTIF(H88:N88,"Pendiente")&gt;0)),"Hay puntos pendientes antes de entregar. ","")&amp;IF(AND(C88&lt;&gt;"",Q88&lt;1),"Checklist incompleto al entregar. ","")&amp;IF(AND(C88&lt;&gt;"",OR(P88="",P88&gt;'Parámetros'!$B$5)),"Revisar saldo capturado. ","")&amp;IF(T88&lt;&gt;"","Consultar observaciones.",""))</f>
        <v/>
      </c>
    </row>
    <row r="89" ht="36" customHeight="1">
      <c r="A89" s="15" t="n"/>
      <c r="B89" s="16" t="n"/>
      <c r="C89" s="16" t="n"/>
      <c r="D89" s="15" t="n"/>
      <c r="E89" s="15" t="n"/>
      <c r="F89" s="15" t="n"/>
      <c r="G89" s="15" t="n"/>
      <c r="H89" s="17" t="n"/>
      <c r="I89" s="17" t="n"/>
      <c r="J89" s="17" t="n"/>
      <c r="K89" s="17" t="n"/>
      <c r="L89" s="17" t="n"/>
      <c r="M89" s="17" t="n"/>
      <c r="N89" s="17" t="n"/>
      <c r="O89" s="18" t="n"/>
      <c r="P89" s="18" t="n"/>
      <c r="Q89" s="23">
        <f>IF(A89="","",IFERROR((COUNTIF(H89:N89,"Sí")+COUNTIF(H89:N89,"No aplica"))/7,""))</f>
        <v/>
      </c>
      <c r="R89" s="24">
        <f>IF(A89="","",IF(OR(B89="",C89=""),"",IFERROR(C89-B89,"")))</f>
        <v/>
      </c>
      <c r="S89" s="25">
        <f>IF(A89="","",IF(C89&lt;&gt;"",IF(Q89&lt;1,"Entregada con pendientes",IF(OR(P89="",P89&gt;'Parámetros'!$B$5),"Entregada con saldo","Entregada completa")),IF(AND(B89&lt;&gt;"",B89&lt;TODAY()),"Vencida",IF(Q89=1,"Lista para entregar","En preparación"))))</f>
        <v/>
      </c>
      <c r="T89" s="15" t="n"/>
      <c r="U89" s="26">
        <f>IF(A89="","",IF(B89="","Falta fecha programada. ","")&amp;IF(OR(D89="",E89="",G89=""),"Faltan datos de entrega. ","")&amp;IF(AND(C89="",B89&lt;&gt;"",B89&lt;TODAY()),"Entrega programada vencida. ","")&amp;IF(AND(C89="",OR(COUNTIF(H89:N89,"No")&gt;0,COUNTIF(H89:N89,"Pendiente")&gt;0)),"Hay puntos pendientes antes de entregar. ","")&amp;IF(AND(C89&lt;&gt;"",Q89&lt;1),"Checklist incompleto al entregar. ","")&amp;IF(AND(C89&lt;&gt;"",OR(P89="",P89&gt;'Parámetros'!$B$5)),"Revisar saldo capturado. ","")&amp;IF(T89&lt;&gt;"","Consultar observaciones.",""))</f>
        <v/>
      </c>
    </row>
    <row r="90" ht="36" customHeight="1">
      <c r="A90" s="15" t="n"/>
      <c r="B90" s="16" t="n"/>
      <c r="C90" s="16" t="n"/>
      <c r="D90" s="15" t="n"/>
      <c r="E90" s="15" t="n"/>
      <c r="F90" s="15" t="n"/>
      <c r="G90" s="15" t="n"/>
      <c r="H90" s="17" t="n"/>
      <c r="I90" s="17" t="n"/>
      <c r="J90" s="17" t="n"/>
      <c r="K90" s="17" t="n"/>
      <c r="L90" s="17" t="n"/>
      <c r="M90" s="17" t="n"/>
      <c r="N90" s="17" t="n"/>
      <c r="O90" s="18" t="n"/>
      <c r="P90" s="18" t="n"/>
      <c r="Q90" s="19">
        <f>IF(A90="","",IFERROR((COUNTIF(H90:N90,"Sí")+COUNTIF(H90:N90,"No aplica"))/7,""))</f>
        <v/>
      </c>
      <c r="R90" s="20">
        <f>IF(A90="","",IF(OR(B90="",C90=""),"",IFERROR(C90-B90,"")))</f>
        <v/>
      </c>
      <c r="S90" s="21">
        <f>IF(A90="","",IF(C90&lt;&gt;"",IF(Q90&lt;1,"Entregada con pendientes",IF(OR(P90="",P90&gt;'Parámetros'!$B$5),"Entregada con saldo","Entregada completa")),IF(AND(B90&lt;&gt;"",B90&lt;TODAY()),"Vencida",IF(Q90=1,"Lista para entregar","En preparación"))))</f>
        <v/>
      </c>
      <c r="T90" s="15" t="n"/>
      <c r="U90" s="22">
        <f>IF(A90="","",IF(B90="","Falta fecha programada. ","")&amp;IF(OR(D90="",E90="",G90=""),"Faltan datos de entrega. ","")&amp;IF(AND(C90="",B90&lt;&gt;"",B90&lt;TODAY()),"Entrega programada vencida. ","")&amp;IF(AND(C90="",OR(COUNTIF(H90:N90,"No")&gt;0,COUNTIF(H90:N90,"Pendiente")&gt;0)),"Hay puntos pendientes antes de entregar. ","")&amp;IF(AND(C90&lt;&gt;"",Q90&lt;1),"Checklist incompleto al entregar. ","")&amp;IF(AND(C90&lt;&gt;"",OR(P90="",P90&gt;'Parámetros'!$B$5)),"Revisar saldo capturado. ","")&amp;IF(T90&lt;&gt;"","Consultar observaciones.",""))</f>
        <v/>
      </c>
    </row>
    <row r="91" ht="36" customHeight="1">
      <c r="A91" s="15" t="n"/>
      <c r="B91" s="16" t="n"/>
      <c r="C91" s="16" t="n"/>
      <c r="D91" s="15" t="n"/>
      <c r="E91" s="15" t="n"/>
      <c r="F91" s="15" t="n"/>
      <c r="G91" s="15" t="n"/>
      <c r="H91" s="17" t="n"/>
      <c r="I91" s="17" t="n"/>
      <c r="J91" s="17" t="n"/>
      <c r="K91" s="17" t="n"/>
      <c r="L91" s="17" t="n"/>
      <c r="M91" s="17" t="n"/>
      <c r="N91" s="17" t="n"/>
      <c r="O91" s="18" t="n"/>
      <c r="P91" s="18" t="n"/>
      <c r="Q91" s="23">
        <f>IF(A91="","",IFERROR((COUNTIF(H91:N91,"Sí")+COUNTIF(H91:N91,"No aplica"))/7,""))</f>
        <v/>
      </c>
      <c r="R91" s="24">
        <f>IF(A91="","",IF(OR(B91="",C91=""),"",IFERROR(C91-B91,"")))</f>
        <v/>
      </c>
      <c r="S91" s="25">
        <f>IF(A91="","",IF(C91&lt;&gt;"",IF(Q91&lt;1,"Entregada con pendientes",IF(OR(P91="",P91&gt;'Parámetros'!$B$5),"Entregada con saldo","Entregada completa")),IF(AND(B91&lt;&gt;"",B91&lt;TODAY()),"Vencida",IF(Q91=1,"Lista para entregar","En preparación"))))</f>
        <v/>
      </c>
      <c r="T91" s="15" t="n"/>
      <c r="U91" s="26">
        <f>IF(A91="","",IF(B91="","Falta fecha programada. ","")&amp;IF(OR(D91="",E91="",G91=""),"Faltan datos de entrega. ","")&amp;IF(AND(C91="",B91&lt;&gt;"",B91&lt;TODAY()),"Entrega programada vencida. ","")&amp;IF(AND(C91="",OR(COUNTIF(H91:N91,"No")&gt;0,COUNTIF(H91:N91,"Pendiente")&gt;0)),"Hay puntos pendientes antes de entregar. ","")&amp;IF(AND(C91&lt;&gt;"",Q91&lt;1),"Checklist incompleto al entregar. ","")&amp;IF(AND(C91&lt;&gt;"",OR(P91="",P91&gt;'Parámetros'!$B$5)),"Revisar saldo capturado. ","")&amp;IF(T91&lt;&gt;"","Consultar observaciones.",""))</f>
        <v/>
      </c>
    </row>
    <row r="92" ht="36" customHeight="1">
      <c r="A92" s="15" t="n"/>
      <c r="B92" s="16" t="n"/>
      <c r="C92" s="16" t="n"/>
      <c r="D92" s="15" t="n"/>
      <c r="E92" s="15" t="n"/>
      <c r="F92" s="15" t="n"/>
      <c r="G92" s="15" t="n"/>
      <c r="H92" s="17" t="n"/>
      <c r="I92" s="17" t="n"/>
      <c r="J92" s="17" t="n"/>
      <c r="K92" s="17" t="n"/>
      <c r="L92" s="17" t="n"/>
      <c r="M92" s="17" t="n"/>
      <c r="N92" s="17" t="n"/>
      <c r="O92" s="18" t="n"/>
      <c r="P92" s="18" t="n"/>
      <c r="Q92" s="19">
        <f>IF(A92="","",IFERROR((COUNTIF(H92:N92,"Sí")+COUNTIF(H92:N92,"No aplica"))/7,""))</f>
        <v/>
      </c>
      <c r="R92" s="20">
        <f>IF(A92="","",IF(OR(B92="",C92=""),"",IFERROR(C92-B92,"")))</f>
        <v/>
      </c>
      <c r="S92" s="21">
        <f>IF(A92="","",IF(C92&lt;&gt;"",IF(Q92&lt;1,"Entregada con pendientes",IF(OR(P92="",P92&gt;'Parámetros'!$B$5),"Entregada con saldo","Entregada completa")),IF(AND(B92&lt;&gt;"",B92&lt;TODAY()),"Vencida",IF(Q92=1,"Lista para entregar","En preparación"))))</f>
        <v/>
      </c>
      <c r="T92" s="15" t="n"/>
      <c r="U92" s="22">
        <f>IF(A92="","",IF(B92="","Falta fecha programada. ","")&amp;IF(OR(D92="",E92="",G92=""),"Faltan datos de entrega. ","")&amp;IF(AND(C92="",B92&lt;&gt;"",B92&lt;TODAY()),"Entrega programada vencida. ","")&amp;IF(AND(C92="",OR(COUNTIF(H92:N92,"No")&gt;0,COUNTIF(H92:N92,"Pendiente")&gt;0)),"Hay puntos pendientes antes de entregar. ","")&amp;IF(AND(C92&lt;&gt;"",Q92&lt;1),"Checklist incompleto al entregar. ","")&amp;IF(AND(C92&lt;&gt;"",OR(P92="",P92&gt;'Parámetros'!$B$5)),"Revisar saldo capturado. ","")&amp;IF(T92&lt;&gt;"","Consultar observaciones.",""))</f>
        <v/>
      </c>
    </row>
    <row r="93" ht="36" customHeight="1">
      <c r="A93" s="15" t="n"/>
      <c r="B93" s="16" t="n"/>
      <c r="C93" s="16" t="n"/>
      <c r="D93" s="15" t="n"/>
      <c r="E93" s="15" t="n"/>
      <c r="F93" s="15" t="n"/>
      <c r="G93" s="15" t="n"/>
      <c r="H93" s="17" t="n"/>
      <c r="I93" s="17" t="n"/>
      <c r="J93" s="17" t="n"/>
      <c r="K93" s="17" t="n"/>
      <c r="L93" s="17" t="n"/>
      <c r="M93" s="17" t="n"/>
      <c r="N93" s="17" t="n"/>
      <c r="O93" s="18" t="n"/>
      <c r="P93" s="18" t="n"/>
      <c r="Q93" s="23">
        <f>IF(A93="","",IFERROR((COUNTIF(H93:N93,"Sí")+COUNTIF(H93:N93,"No aplica"))/7,""))</f>
        <v/>
      </c>
      <c r="R93" s="24">
        <f>IF(A93="","",IF(OR(B93="",C93=""),"",IFERROR(C93-B93,"")))</f>
        <v/>
      </c>
      <c r="S93" s="25">
        <f>IF(A93="","",IF(C93&lt;&gt;"",IF(Q93&lt;1,"Entregada con pendientes",IF(OR(P93="",P93&gt;'Parámetros'!$B$5),"Entregada con saldo","Entregada completa")),IF(AND(B93&lt;&gt;"",B93&lt;TODAY()),"Vencida",IF(Q93=1,"Lista para entregar","En preparación"))))</f>
        <v/>
      </c>
      <c r="T93" s="15" t="n"/>
      <c r="U93" s="26">
        <f>IF(A93="","",IF(B93="","Falta fecha programada. ","")&amp;IF(OR(D93="",E93="",G93=""),"Faltan datos de entrega. ","")&amp;IF(AND(C93="",B93&lt;&gt;"",B93&lt;TODAY()),"Entrega programada vencida. ","")&amp;IF(AND(C93="",OR(COUNTIF(H93:N93,"No")&gt;0,COUNTIF(H93:N93,"Pendiente")&gt;0)),"Hay puntos pendientes antes de entregar. ","")&amp;IF(AND(C93&lt;&gt;"",Q93&lt;1),"Checklist incompleto al entregar. ","")&amp;IF(AND(C93&lt;&gt;"",OR(P93="",P93&gt;'Parámetros'!$B$5)),"Revisar saldo capturado. ","")&amp;IF(T93&lt;&gt;"","Consultar observaciones.",""))</f>
        <v/>
      </c>
    </row>
    <row r="94" ht="36" customHeight="1">
      <c r="A94" s="15" t="n"/>
      <c r="B94" s="16" t="n"/>
      <c r="C94" s="16" t="n"/>
      <c r="D94" s="15" t="n"/>
      <c r="E94" s="15" t="n"/>
      <c r="F94" s="15" t="n"/>
      <c r="G94" s="15" t="n"/>
      <c r="H94" s="17" t="n"/>
      <c r="I94" s="17" t="n"/>
      <c r="J94" s="17" t="n"/>
      <c r="K94" s="17" t="n"/>
      <c r="L94" s="17" t="n"/>
      <c r="M94" s="17" t="n"/>
      <c r="N94" s="17" t="n"/>
      <c r="O94" s="18" t="n"/>
      <c r="P94" s="18" t="n"/>
      <c r="Q94" s="19">
        <f>IF(A94="","",IFERROR((COUNTIF(H94:N94,"Sí")+COUNTIF(H94:N94,"No aplica"))/7,""))</f>
        <v/>
      </c>
      <c r="R94" s="20">
        <f>IF(A94="","",IF(OR(B94="",C94=""),"",IFERROR(C94-B94,"")))</f>
        <v/>
      </c>
      <c r="S94" s="21">
        <f>IF(A94="","",IF(C94&lt;&gt;"",IF(Q94&lt;1,"Entregada con pendientes",IF(OR(P94="",P94&gt;'Parámetros'!$B$5),"Entregada con saldo","Entregada completa")),IF(AND(B94&lt;&gt;"",B94&lt;TODAY()),"Vencida",IF(Q94=1,"Lista para entregar","En preparación"))))</f>
        <v/>
      </c>
      <c r="T94" s="15" t="n"/>
      <c r="U94" s="22">
        <f>IF(A94="","",IF(B94="","Falta fecha programada. ","")&amp;IF(OR(D94="",E94="",G94=""),"Faltan datos de entrega. ","")&amp;IF(AND(C94="",B94&lt;&gt;"",B94&lt;TODAY()),"Entrega programada vencida. ","")&amp;IF(AND(C94="",OR(COUNTIF(H94:N94,"No")&gt;0,COUNTIF(H94:N94,"Pendiente")&gt;0)),"Hay puntos pendientes antes de entregar. ","")&amp;IF(AND(C94&lt;&gt;"",Q94&lt;1),"Checklist incompleto al entregar. ","")&amp;IF(AND(C94&lt;&gt;"",OR(P94="",P94&gt;'Parámetros'!$B$5)),"Revisar saldo capturado. ","")&amp;IF(T94&lt;&gt;"","Consultar observaciones.",""))</f>
        <v/>
      </c>
    </row>
    <row r="95" ht="36" customHeight="1">
      <c r="A95" s="15" t="n"/>
      <c r="B95" s="16" t="n"/>
      <c r="C95" s="16" t="n"/>
      <c r="D95" s="15" t="n"/>
      <c r="E95" s="15" t="n"/>
      <c r="F95" s="15" t="n"/>
      <c r="G95" s="15" t="n"/>
      <c r="H95" s="17" t="n"/>
      <c r="I95" s="17" t="n"/>
      <c r="J95" s="17" t="n"/>
      <c r="K95" s="17" t="n"/>
      <c r="L95" s="17" t="n"/>
      <c r="M95" s="17" t="n"/>
      <c r="N95" s="17" t="n"/>
      <c r="O95" s="18" t="n"/>
      <c r="P95" s="18" t="n"/>
      <c r="Q95" s="23">
        <f>IF(A95="","",IFERROR((COUNTIF(H95:N95,"Sí")+COUNTIF(H95:N95,"No aplica"))/7,""))</f>
        <v/>
      </c>
      <c r="R95" s="24">
        <f>IF(A95="","",IF(OR(B95="",C95=""),"",IFERROR(C95-B95,"")))</f>
        <v/>
      </c>
      <c r="S95" s="25">
        <f>IF(A95="","",IF(C95&lt;&gt;"",IF(Q95&lt;1,"Entregada con pendientes",IF(OR(P95="",P95&gt;'Parámetros'!$B$5),"Entregada con saldo","Entregada completa")),IF(AND(B95&lt;&gt;"",B95&lt;TODAY()),"Vencida",IF(Q95=1,"Lista para entregar","En preparación"))))</f>
        <v/>
      </c>
      <c r="T95" s="15" t="n"/>
      <c r="U95" s="26">
        <f>IF(A95="","",IF(B95="","Falta fecha programada. ","")&amp;IF(OR(D95="",E95="",G95=""),"Faltan datos de entrega. ","")&amp;IF(AND(C95="",B95&lt;&gt;"",B95&lt;TODAY()),"Entrega programada vencida. ","")&amp;IF(AND(C95="",OR(COUNTIF(H95:N95,"No")&gt;0,COUNTIF(H95:N95,"Pendiente")&gt;0)),"Hay puntos pendientes antes de entregar. ","")&amp;IF(AND(C95&lt;&gt;"",Q95&lt;1),"Checklist incompleto al entregar. ","")&amp;IF(AND(C95&lt;&gt;"",OR(P95="",P95&gt;'Parámetros'!$B$5)),"Revisar saldo capturado. ","")&amp;IF(T95&lt;&gt;"","Consultar observaciones.",""))</f>
        <v/>
      </c>
    </row>
    <row r="96" ht="36" customHeight="1">
      <c r="A96" s="15" t="n"/>
      <c r="B96" s="16" t="n"/>
      <c r="C96" s="16" t="n"/>
      <c r="D96" s="15" t="n"/>
      <c r="E96" s="15" t="n"/>
      <c r="F96" s="15" t="n"/>
      <c r="G96" s="15" t="n"/>
      <c r="H96" s="17" t="n"/>
      <c r="I96" s="17" t="n"/>
      <c r="J96" s="17" t="n"/>
      <c r="K96" s="17" t="n"/>
      <c r="L96" s="17" t="n"/>
      <c r="M96" s="17" t="n"/>
      <c r="N96" s="17" t="n"/>
      <c r="O96" s="18" t="n"/>
      <c r="P96" s="18" t="n"/>
      <c r="Q96" s="19">
        <f>IF(A96="","",IFERROR((COUNTIF(H96:N96,"Sí")+COUNTIF(H96:N96,"No aplica"))/7,""))</f>
        <v/>
      </c>
      <c r="R96" s="20">
        <f>IF(A96="","",IF(OR(B96="",C96=""),"",IFERROR(C96-B96,"")))</f>
        <v/>
      </c>
      <c r="S96" s="21">
        <f>IF(A96="","",IF(C96&lt;&gt;"",IF(Q96&lt;1,"Entregada con pendientes",IF(OR(P96="",P96&gt;'Parámetros'!$B$5),"Entregada con saldo","Entregada completa")),IF(AND(B96&lt;&gt;"",B96&lt;TODAY()),"Vencida",IF(Q96=1,"Lista para entregar","En preparación"))))</f>
        <v/>
      </c>
      <c r="T96" s="15" t="n"/>
      <c r="U96" s="22">
        <f>IF(A96="","",IF(B96="","Falta fecha programada. ","")&amp;IF(OR(D96="",E96="",G96=""),"Faltan datos de entrega. ","")&amp;IF(AND(C96="",B96&lt;&gt;"",B96&lt;TODAY()),"Entrega programada vencida. ","")&amp;IF(AND(C96="",OR(COUNTIF(H96:N96,"No")&gt;0,COUNTIF(H96:N96,"Pendiente")&gt;0)),"Hay puntos pendientes antes de entregar. ","")&amp;IF(AND(C96&lt;&gt;"",Q96&lt;1),"Checklist incompleto al entregar. ","")&amp;IF(AND(C96&lt;&gt;"",OR(P96="",P96&gt;'Parámetros'!$B$5)),"Revisar saldo capturado. ","")&amp;IF(T96&lt;&gt;"","Consultar observaciones.",""))</f>
        <v/>
      </c>
    </row>
    <row r="97" ht="36" customHeight="1">
      <c r="A97" s="15" t="n"/>
      <c r="B97" s="16" t="n"/>
      <c r="C97" s="16" t="n"/>
      <c r="D97" s="15" t="n"/>
      <c r="E97" s="15" t="n"/>
      <c r="F97" s="15" t="n"/>
      <c r="G97" s="15" t="n"/>
      <c r="H97" s="17" t="n"/>
      <c r="I97" s="17" t="n"/>
      <c r="J97" s="17" t="n"/>
      <c r="K97" s="17" t="n"/>
      <c r="L97" s="17" t="n"/>
      <c r="M97" s="17" t="n"/>
      <c r="N97" s="17" t="n"/>
      <c r="O97" s="18" t="n"/>
      <c r="P97" s="18" t="n"/>
      <c r="Q97" s="23">
        <f>IF(A97="","",IFERROR((COUNTIF(H97:N97,"Sí")+COUNTIF(H97:N97,"No aplica"))/7,""))</f>
        <v/>
      </c>
      <c r="R97" s="24">
        <f>IF(A97="","",IF(OR(B97="",C97=""),"",IFERROR(C97-B97,"")))</f>
        <v/>
      </c>
      <c r="S97" s="25">
        <f>IF(A97="","",IF(C97&lt;&gt;"",IF(Q97&lt;1,"Entregada con pendientes",IF(OR(P97="",P97&gt;'Parámetros'!$B$5),"Entregada con saldo","Entregada completa")),IF(AND(B97&lt;&gt;"",B97&lt;TODAY()),"Vencida",IF(Q97=1,"Lista para entregar","En preparación"))))</f>
        <v/>
      </c>
      <c r="T97" s="15" t="n"/>
      <c r="U97" s="26">
        <f>IF(A97="","",IF(B97="","Falta fecha programada. ","")&amp;IF(OR(D97="",E97="",G97=""),"Faltan datos de entrega. ","")&amp;IF(AND(C97="",B97&lt;&gt;"",B97&lt;TODAY()),"Entrega programada vencida. ","")&amp;IF(AND(C97="",OR(COUNTIF(H97:N97,"No")&gt;0,COUNTIF(H97:N97,"Pendiente")&gt;0)),"Hay puntos pendientes antes de entregar. ","")&amp;IF(AND(C97&lt;&gt;"",Q97&lt;1),"Checklist incompleto al entregar. ","")&amp;IF(AND(C97&lt;&gt;"",OR(P97="",P97&gt;'Parámetros'!$B$5)),"Revisar saldo capturado. ","")&amp;IF(T97&lt;&gt;"","Consultar observaciones.",""))</f>
        <v/>
      </c>
    </row>
    <row r="98" ht="36" customHeight="1">
      <c r="A98" s="15" t="n"/>
      <c r="B98" s="16" t="n"/>
      <c r="C98" s="16" t="n"/>
      <c r="D98" s="15" t="n"/>
      <c r="E98" s="15" t="n"/>
      <c r="F98" s="15" t="n"/>
      <c r="G98" s="15" t="n"/>
      <c r="H98" s="17" t="n"/>
      <c r="I98" s="17" t="n"/>
      <c r="J98" s="17" t="n"/>
      <c r="K98" s="17" t="n"/>
      <c r="L98" s="17" t="n"/>
      <c r="M98" s="17" t="n"/>
      <c r="N98" s="17" t="n"/>
      <c r="O98" s="18" t="n"/>
      <c r="P98" s="18" t="n"/>
      <c r="Q98" s="19">
        <f>IF(A98="","",IFERROR((COUNTIF(H98:N98,"Sí")+COUNTIF(H98:N98,"No aplica"))/7,""))</f>
        <v/>
      </c>
      <c r="R98" s="20">
        <f>IF(A98="","",IF(OR(B98="",C98=""),"",IFERROR(C98-B98,"")))</f>
        <v/>
      </c>
      <c r="S98" s="21">
        <f>IF(A98="","",IF(C98&lt;&gt;"",IF(Q98&lt;1,"Entregada con pendientes",IF(OR(P98="",P98&gt;'Parámetros'!$B$5),"Entregada con saldo","Entregada completa")),IF(AND(B98&lt;&gt;"",B98&lt;TODAY()),"Vencida",IF(Q98=1,"Lista para entregar","En preparación"))))</f>
        <v/>
      </c>
      <c r="T98" s="15" t="n"/>
      <c r="U98" s="22">
        <f>IF(A98="","",IF(B98="","Falta fecha programada. ","")&amp;IF(OR(D98="",E98="",G98=""),"Faltan datos de entrega. ","")&amp;IF(AND(C98="",B98&lt;&gt;"",B98&lt;TODAY()),"Entrega programada vencida. ","")&amp;IF(AND(C98="",OR(COUNTIF(H98:N98,"No")&gt;0,COUNTIF(H98:N98,"Pendiente")&gt;0)),"Hay puntos pendientes antes de entregar. ","")&amp;IF(AND(C98&lt;&gt;"",Q98&lt;1),"Checklist incompleto al entregar. ","")&amp;IF(AND(C98&lt;&gt;"",OR(P98="",P98&gt;'Parámetros'!$B$5)),"Revisar saldo capturado. ","")&amp;IF(T98&lt;&gt;"","Consultar observaciones.",""))</f>
        <v/>
      </c>
    </row>
    <row r="99" ht="36" customHeight="1">
      <c r="A99" s="15" t="n"/>
      <c r="B99" s="16" t="n"/>
      <c r="C99" s="16" t="n"/>
      <c r="D99" s="15" t="n"/>
      <c r="E99" s="15" t="n"/>
      <c r="F99" s="15" t="n"/>
      <c r="G99" s="15" t="n"/>
      <c r="H99" s="17" t="n"/>
      <c r="I99" s="17" t="n"/>
      <c r="J99" s="17" t="n"/>
      <c r="K99" s="17" t="n"/>
      <c r="L99" s="17" t="n"/>
      <c r="M99" s="17" t="n"/>
      <c r="N99" s="17" t="n"/>
      <c r="O99" s="18" t="n"/>
      <c r="P99" s="18" t="n"/>
      <c r="Q99" s="23">
        <f>IF(A99="","",IFERROR((COUNTIF(H99:N99,"Sí")+COUNTIF(H99:N99,"No aplica"))/7,""))</f>
        <v/>
      </c>
      <c r="R99" s="24">
        <f>IF(A99="","",IF(OR(B99="",C99=""),"",IFERROR(C99-B99,"")))</f>
        <v/>
      </c>
      <c r="S99" s="25">
        <f>IF(A99="","",IF(C99&lt;&gt;"",IF(Q99&lt;1,"Entregada con pendientes",IF(OR(P99="",P99&gt;'Parámetros'!$B$5),"Entregada con saldo","Entregada completa")),IF(AND(B99&lt;&gt;"",B99&lt;TODAY()),"Vencida",IF(Q99=1,"Lista para entregar","En preparación"))))</f>
        <v/>
      </c>
      <c r="T99" s="15" t="n"/>
      <c r="U99" s="26">
        <f>IF(A99="","",IF(B99="","Falta fecha programada. ","")&amp;IF(OR(D99="",E99="",G99=""),"Faltan datos de entrega. ","")&amp;IF(AND(C99="",B99&lt;&gt;"",B99&lt;TODAY()),"Entrega programada vencida. ","")&amp;IF(AND(C99="",OR(COUNTIF(H99:N99,"No")&gt;0,COUNTIF(H99:N99,"Pendiente")&gt;0)),"Hay puntos pendientes antes de entregar. ","")&amp;IF(AND(C99&lt;&gt;"",Q99&lt;1),"Checklist incompleto al entregar. ","")&amp;IF(AND(C99&lt;&gt;"",OR(P99="",P99&gt;'Parámetros'!$B$5)),"Revisar saldo capturado. ","")&amp;IF(T99&lt;&gt;"","Consultar observaciones.",""))</f>
        <v/>
      </c>
    </row>
    <row r="100" ht="36" customHeight="1">
      <c r="A100" s="15" t="n"/>
      <c r="B100" s="16" t="n"/>
      <c r="C100" s="16" t="n"/>
      <c r="D100" s="15" t="n"/>
      <c r="E100" s="15" t="n"/>
      <c r="F100" s="15" t="n"/>
      <c r="G100" s="15" t="n"/>
      <c r="H100" s="17" t="n"/>
      <c r="I100" s="17" t="n"/>
      <c r="J100" s="17" t="n"/>
      <c r="K100" s="17" t="n"/>
      <c r="L100" s="17" t="n"/>
      <c r="M100" s="17" t="n"/>
      <c r="N100" s="17" t="n"/>
      <c r="O100" s="18" t="n"/>
      <c r="P100" s="18" t="n"/>
      <c r="Q100" s="19">
        <f>IF(A100="","",IFERROR((COUNTIF(H100:N100,"Sí")+COUNTIF(H100:N100,"No aplica"))/7,""))</f>
        <v/>
      </c>
      <c r="R100" s="20">
        <f>IF(A100="","",IF(OR(B100="",C100=""),"",IFERROR(C100-B100,"")))</f>
        <v/>
      </c>
      <c r="S100" s="21">
        <f>IF(A100="","",IF(C100&lt;&gt;"",IF(Q100&lt;1,"Entregada con pendientes",IF(OR(P100="",P100&gt;'Parámetros'!$B$5),"Entregada con saldo","Entregada completa")),IF(AND(B100&lt;&gt;"",B100&lt;TODAY()),"Vencida",IF(Q100=1,"Lista para entregar","En preparación"))))</f>
        <v/>
      </c>
      <c r="T100" s="15" t="n"/>
      <c r="U100" s="22">
        <f>IF(A100="","",IF(B100="","Falta fecha programada. ","")&amp;IF(OR(D100="",E100="",G100=""),"Faltan datos de entrega. ","")&amp;IF(AND(C100="",B100&lt;&gt;"",B100&lt;TODAY()),"Entrega programada vencida. ","")&amp;IF(AND(C100="",OR(COUNTIF(H100:N100,"No")&gt;0,COUNTIF(H100:N100,"Pendiente")&gt;0)),"Hay puntos pendientes antes de entregar. ","")&amp;IF(AND(C100&lt;&gt;"",Q100&lt;1),"Checklist incompleto al entregar. ","")&amp;IF(AND(C100&lt;&gt;"",OR(P100="",P100&gt;'Parámetros'!$B$5)),"Revisar saldo capturado. ","")&amp;IF(T100&lt;&gt;"","Consultar observaciones.",""))</f>
        <v/>
      </c>
    </row>
    <row r="101" ht="36" customHeight="1">
      <c r="A101" s="15" t="n"/>
      <c r="B101" s="16" t="n"/>
      <c r="C101" s="16" t="n"/>
      <c r="D101" s="15" t="n"/>
      <c r="E101" s="15" t="n"/>
      <c r="F101" s="15" t="n"/>
      <c r="G101" s="15" t="n"/>
      <c r="H101" s="17" t="n"/>
      <c r="I101" s="17" t="n"/>
      <c r="J101" s="17" t="n"/>
      <c r="K101" s="17" t="n"/>
      <c r="L101" s="17" t="n"/>
      <c r="M101" s="17" t="n"/>
      <c r="N101" s="17" t="n"/>
      <c r="O101" s="18" t="n"/>
      <c r="P101" s="18" t="n"/>
      <c r="Q101" s="23">
        <f>IF(A101="","",IFERROR((COUNTIF(H101:N101,"Sí")+COUNTIF(H101:N101,"No aplica"))/7,""))</f>
        <v/>
      </c>
      <c r="R101" s="24">
        <f>IF(A101="","",IF(OR(B101="",C101=""),"",IFERROR(C101-B101,"")))</f>
        <v/>
      </c>
      <c r="S101" s="25">
        <f>IF(A101="","",IF(C101&lt;&gt;"",IF(Q101&lt;1,"Entregada con pendientes",IF(OR(P101="",P101&gt;'Parámetros'!$B$5),"Entregada con saldo","Entregada completa")),IF(AND(B101&lt;&gt;"",B101&lt;TODAY()),"Vencida",IF(Q101=1,"Lista para entregar","En preparación"))))</f>
        <v/>
      </c>
      <c r="T101" s="15" t="n"/>
      <c r="U101" s="26">
        <f>IF(A101="","",IF(B101="","Falta fecha programada. ","")&amp;IF(OR(D101="",E101="",G101=""),"Faltan datos de entrega. ","")&amp;IF(AND(C101="",B101&lt;&gt;"",B101&lt;TODAY()),"Entrega programada vencida. ","")&amp;IF(AND(C101="",OR(COUNTIF(H101:N101,"No")&gt;0,COUNTIF(H101:N101,"Pendiente")&gt;0)),"Hay puntos pendientes antes de entregar. ","")&amp;IF(AND(C101&lt;&gt;"",Q101&lt;1),"Checklist incompleto al entregar. ","")&amp;IF(AND(C101&lt;&gt;"",OR(P101="",P101&gt;'Parámetros'!$B$5)),"Revisar saldo capturado. ","")&amp;IF(T101&lt;&gt;"","Consultar observaciones.",""))</f>
        <v/>
      </c>
    </row>
    <row r="102" ht="36" customHeight="1">
      <c r="A102" s="15" t="n"/>
      <c r="B102" s="16" t="n"/>
      <c r="C102" s="16" t="n"/>
      <c r="D102" s="15" t="n"/>
      <c r="E102" s="15" t="n"/>
      <c r="F102" s="15" t="n"/>
      <c r="G102" s="15" t="n"/>
      <c r="H102" s="17" t="n"/>
      <c r="I102" s="17" t="n"/>
      <c r="J102" s="17" t="n"/>
      <c r="K102" s="17" t="n"/>
      <c r="L102" s="17" t="n"/>
      <c r="M102" s="17" t="n"/>
      <c r="N102" s="17" t="n"/>
      <c r="O102" s="18" t="n"/>
      <c r="P102" s="18" t="n"/>
      <c r="Q102" s="19">
        <f>IF(A102="","",IFERROR((COUNTIF(H102:N102,"Sí")+COUNTIF(H102:N102,"No aplica"))/7,""))</f>
        <v/>
      </c>
      <c r="R102" s="20">
        <f>IF(A102="","",IF(OR(B102="",C102=""),"",IFERROR(C102-B102,"")))</f>
        <v/>
      </c>
      <c r="S102" s="21">
        <f>IF(A102="","",IF(C102&lt;&gt;"",IF(Q102&lt;1,"Entregada con pendientes",IF(OR(P102="",P102&gt;'Parámetros'!$B$5),"Entregada con saldo","Entregada completa")),IF(AND(B102&lt;&gt;"",B102&lt;TODAY()),"Vencida",IF(Q102=1,"Lista para entregar","En preparación"))))</f>
        <v/>
      </c>
      <c r="T102" s="15" t="n"/>
      <c r="U102" s="22">
        <f>IF(A102="","",IF(B102="","Falta fecha programada. ","")&amp;IF(OR(D102="",E102="",G102=""),"Faltan datos de entrega. ","")&amp;IF(AND(C102="",B102&lt;&gt;"",B102&lt;TODAY()),"Entrega programada vencida. ","")&amp;IF(AND(C102="",OR(COUNTIF(H102:N102,"No")&gt;0,COUNTIF(H102:N102,"Pendiente")&gt;0)),"Hay puntos pendientes antes de entregar. ","")&amp;IF(AND(C102&lt;&gt;"",Q102&lt;1),"Checklist incompleto al entregar. ","")&amp;IF(AND(C102&lt;&gt;"",OR(P102="",P102&gt;'Parámetros'!$B$5)),"Revisar saldo capturado. ","")&amp;IF(T102&lt;&gt;"","Consultar observaciones.",""))</f>
        <v/>
      </c>
    </row>
    <row r="103" ht="36" customHeight="1">
      <c r="A103" s="15" t="n"/>
      <c r="B103" s="16" t="n"/>
      <c r="C103" s="16" t="n"/>
      <c r="D103" s="15" t="n"/>
      <c r="E103" s="15" t="n"/>
      <c r="F103" s="15" t="n"/>
      <c r="G103" s="15" t="n"/>
      <c r="H103" s="17" t="n"/>
      <c r="I103" s="17" t="n"/>
      <c r="J103" s="17" t="n"/>
      <c r="K103" s="17" t="n"/>
      <c r="L103" s="17" t="n"/>
      <c r="M103" s="17" t="n"/>
      <c r="N103" s="17" t="n"/>
      <c r="O103" s="18" t="n"/>
      <c r="P103" s="18" t="n"/>
      <c r="Q103" s="23">
        <f>IF(A103="","",IFERROR((COUNTIF(H103:N103,"Sí")+COUNTIF(H103:N103,"No aplica"))/7,""))</f>
        <v/>
      </c>
      <c r="R103" s="24">
        <f>IF(A103="","",IF(OR(B103="",C103=""),"",IFERROR(C103-B103,"")))</f>
        <v/>
      </c>
      <c r="S103" s="25">
        <f>IF(A103="","",IF(C103&lt;&gt;"",IF(Q103&lt;1,"Entregada con pendientes",IF(OR(P103="",P103&gt;'Parámetros'!$B$5),"Entregada con saldo","Entregada completa")),IF(AND(B103&lt;&gt;"",B103&lt;TODAY()),"Vencida",IF(Q103=1,"Lista para entregar","En preparación"))))</f>
        <v/>
      </c>
      <c r="T103" s="15" t="n"/>
      <c r="U103" s="26">
        <f>IF(A103="","",IF(B103="","Falta fecha programada. ","")&amp;IF(OR(D103="",E103="",G103=""),"Faltan datos de entrega. ","")&amp;IF(AND(C103="",B103&lt;&gt;"",B103&lt;TODAY()),"Entrega programada vencida. ","")&amp;IF(AND(C103="",OR(COUNTIF(H103:N103,"No")&gt;0,COUNTIF(H103:N103,"Pendiente")&gt;0)),"Hay puntos pendientes antes de entregar. ","")&amp;IF(AND(C103&lt;&gt;"",Q103&lt;1),"Checklist incompleto al entregar. ","")&amp;IF(AND(C103&lt;&gt;"",OR(P103="",P103&gt;'Parámetros'!$B$5)),"Revisar saldo capturado. ","")&amp;IF(T103&lt;&gt;"","Consultar observaciones.",""))</f>
        <v/>
      </c>
    </row>
  </sheetData>
  <mergeCells count="1">
    <mergeCell ref="A1:U1"/>
  </mergeCells>
  <conditionalFormatting sqref="S4:S103">
    <cfRule type="expression" priority="1" dxfId="0">
      <formula>$S4="Entregada completa"</formula>
    </cfRule>
    <cfRule type="expression" priority="2" dxfId="1">
      <formula>OR($S4="Vencida",$S4="Entregada con pendientes",$S4="Entregada con saldo")</formula>
    </cfRule>
  </conditionalFormatting>
  <conditionalFormatting sqref="U4:U103">
    <cfRule type="expression" priority="3" dxfId="1">
      <formula>$U4&lt;&gt;""</formula>
    </cfRule>
  </conditionalFormatting>
  <dataValidations count="6">
    <dataValidation sqref="H4:N103" showDropDown="0" showInputMessage="1" showErrorMessage="1" allowBlank="0" errorTitle="Estado no permitido" error="Selecciona Sí, No, Pendiente o No aplica." promptTitle="Estado del punto" prompt="Usa No aplica únicamente cuando el punto no corresponda." type="list">
      <formula1>"Sí,No,Pendiente,No aplica"</formula1>
    </dataValidation>
    <dataValidation sqref="A4:A103" showDropDown="0" showInputMessage="0" showErrorMessage="1" allowBlank="0" errorTitle="Folio duplicado" error="Captura un folio ficticio único dentro de la tabla." type="custom">
      <formula1>=OR(A4="",COUNTIF($A$4:$A$103,A4)=1)</formula1>
    </dataValidation>
    <dataValidation sqref="B4:B103" showDropDown="0" showInputMessage="0" showErrorMessage="1" allowBlank="0" errorTitle="Fecha fuera del rango" error="Revisa la fecha o modifica los horizontes visibles en Parámetros." type="custom">
      <formula1>=OR(B4="",AND(ISNUMBER(B4),B4&gt;=TODAY()-INDIRECT("'Parámetros'!$B$6"),B4&lt;=TODAY()+INDIRECT("'Parámetros'!$B$7")))</formula1>
    </dataValidation>
    <dataValidation sqref="C4:C103" showDropDown="0" showInputMessage="0" showErrorMessage="1" allowBlank="0" errorTitle="Fecha real incoherente" error="La fecha real requiere fecha programada, no puede ser futura y debe respetar la anticipación definida en Parámetros." type="custom">
      <formula1>=OR(C4="",AND(ISNUMBER(C4),B4&lt;&gt;"",C4&gt;=B4-INDIRECT("'Parámetros'!$B$8"),C4&lt;=TODAY()))</formula1>
    </dataValidation>
    <dataValidation sqref="O4:O103" showDropDown="0" showInputMessage="0" showErrorMessage="1" allowBlank="0" errorTitle="Importe fuera del límite" error="Captura un importe no negativo dentro del límite visible." type="custom">
      <formula1>=OR(O4="",AND(ISNUMBER(O4),O4&gt;=0,O4&lt;=INDIRECT("'Parámetros'!$B$9")))</formula1>
    </dataValidation>
    <dataValidation sqref="P4:P103" showDropDown="0" showInputMessage="0" showErrorMessage="1" allowBlank="0" errorTitle="Saldo incoherente" error="El saldo debe ser no negativo y no mayor al importe de la orden." type="custom">
      <formula1>=OR(P4="",AND(ISNUMBER(P4),ISNUMBER(O4),P4&gt;=0,P4&lt;=O4))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3" customWidth="1" min="3" max="3"/>
    <col width="48" customWidth="1" min="4" max="4"/>
  </cols>
  <sheetData>
    <row r="1" ht="28" customHeight="1">
      <c r="A1" s="1" t="inlineStr">
        <is>
          <t>Parámetros editables</t>
        </is>
      </c>
    </row>
    <row r="2" ht="34" customHeight="1">
      <c r="A2" s="2" t="inlineStr">
        <is>
          <t>Los valores amarillos son supuestos administrativos modificables y no representan una tarifa, regla contractual ni garantía.</t>
        </is>
      </c>
    </row>
    <row r="3" ht="30" customHeight="1">
      <c r="A3" s="5" t="inlineStr">
        <is>
          <t>Parámetro</t>
        </is>
      </c>
      <c r="B3" s="5" t="inlineStr">
        <is>
          <t>Valor</t>
        </is>
      </c>
      <c r="C3" s="5" t="inlineStr">
        <is>
          <t>Unidad</t>
        </is>
      </c>
      <c r="D3" s="5" t="inlineStr">
        <is>
          <t>Uso en el libro</t>
        </is>
      </c>
    </row>
    <row r="4" ht="34" customHeight="1">
      <c r="A4" s="22" t="inlineStr">
        <is>
          <t>Días para considerar una entrega próxima</t>
        </is>
      </c>
      <c r="B4" s="27" t="n">
        <v>3</v>
      </c>
      <c r="C4" s="22" t="inlineStr">
        <is>
          <t>días</t>
        </is>
      </c>
      <c r="D4" s="22" t="inlineStr">
        <is>
          <t>Conteo de próximas entregas en Resumen</t>
        </is>
      </c>
    </row>
    <row r="5" ht="34" customHeight="1">
      <c r="A5" s="26" t="inlineStr">
        <is>
          <t>Umbral de saldo para advertencia</t>
        </is>
      </c>
      <c r="B5" s="28" t="n">
        <v>0</v>
      </c>
      <c r="C5" s="26" t="inlineStr">
        <is>
          <t>MXN</t>
        </is>
      </c>
      <c r="D5" s="26" t="inlineStr">
        <is>
          <t>Clasificación de entrega completa o con saldo</t>
        </is>
      </c>
    </row>
    <row r="6" ht="34" customHeight="1">
      <c r="A6" s="22" t="inlineStr">
        <is>
          <t>Antigüedad máxima de fecha programada</t>
        </is>
      </c>
      <c r="B6" s="27" t="n">
        <v>365</v>
      </c>
      <c r="C6" s="22" t="inlineStr">
        <is>
          <t>días</t>
        </is>
      </c>
      <c r="D6" s="22" t="inlineStr">
        <is>
          <t>Validación de fechas programadas</t>
        </is>
      </c>
    </row>
    <row r="7" ht="34" customHeight="1">
      <c r="A7" s="26" t="inlineStr">
        <is>
          <t>Horizonte máximo de programación</t>
        </is>
      </c>
      <c r="B7" s="27" t="n">
        <v>365</v>
      </c>
      <c r="C7" s="26" t="inlineStr">
        <is>
          <t>días</t>
        </is>
      </c>
      <c r="D7" s="26" t="inlineStr">
        <is>
          <t>Validación de fechas futuras</t>
        </is>
      </c>
    </row>
    <row r="8" ht="34" customHeight="1">
      <c r="A8" s="22" t="inlineStr">
        <is>
          <t>Anticipación máxima de fecha real</t>
        </is>
      </c>
      <c r="B8" s="27" t="n">
        <v>30</v>
      </c>
      <c r="C8" s="22" t="inlineStr">
        <is>
          <t>días</t>
        </is>
      </c>
      <c r="D8" s="22" t="inlineStr">
        <is>
          <t>Validación respecto de la fecha programada</t>
        </is>
      </c>
    </row>
    <row r="9" ht="34" customHeight="1">
      <c r="A9" s="26" t="inlineStr">
        <is>
          <t>Importe máximo de captura</t>
        </is>
      </c>
      <c r="B9" s="28" t="n">
        <v>1000000</v>
      </c>
      <c r="C9" s="26" t="inlineStr">
        <is>
          <t>MXN</t>
        </is>
      </c>
      <c r="D9" s="26" t="inlineStr">
        <is>
          <t>Validación de importes de órdenes</t>
        </is>
      </c>
    </row>
  </sheetData>
  <autoFilter ref="A3:D9"/>
  <mergeCells count="1">
    <mergeCell ref="A1:D1"/>
  </mergeCells>
  <dataValidations count="4">
    <dataValidation sqref="B4" showDropDown="0" showInputMessage="0" showErrorMessage="1" allowBlank="0" errorTitle="Valor no válido" error="Captura un número entero de días igual o mayor que cero." type="whole" operator="greaterThanOrEqual">
      <formula1>0</formula1>
    </dataValidation>
    <dataValidation sqref="B5" showDropDown="0" showInputMessage="0" showErrorMessage="1" allowBlank="0" errorTitle="Umbral no válido" error="Captura un importe igual o mayor que cero." type="decimal" operator="greaterThanOrEqual">
      <formula1>0</formula1>
    </dataValidation>
    <dataValidation sqref="B6:B8" showDropDown="0" showInputMessage="0" showErrorMessage="1" allowBlank="0" errorTitle="Horizonte no válido" error="Captura un número entero de días igual o mayor que cero." type="whole" operator="greaterThanOrEqual">
      <formula1>0</formula1>
    </dataValidation>
    <dataValidation sqref="B9" showDropDown="0" showInputMessage="0" showErrorMessage="1" allowBlank="0" errorTitle="Límite no válido" error="Captura un importe mayor que cero.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5" customWidth="1" min="2" max="2"/>
    <col width="49" customWidth="1" min="3" max="3"/>
    <col width="46" customWidth="1" min="4" max="4"/>
  </cols>
  <sheetData>
    <row r="1" ht="28" customHeight="1">
      <c r="A1" s="1" t="inlineStr">
        <is>
          <t>Indicaciones de uso y revisión</t>
        </is>
      </c>
    </row>
    <row r="2" ht="40" customHeight="1">
      <c r="A2" s="2" t="inlineStr">
        <is>
          <t>El libro apoya una verificación administrativa de entrega. No sustituye diagnósticos, acuerdos contractuales, documentos oficiales ni revisiones técnicas.</t>
        </is>
      </c>
    </row>
    <row r="3"/>
    <row r="4" ht="30" customHeight="1">
      <c r="A4" s="5" t="inlineStr">
        <is>
          <t>Paso</t>
        </is>
      </c>
      <c r="B4" s="5" t="inlineStr">
        <is>
          <t>Qué capturar</t>
        </is>
      </c>
      <c r="C4" s="5" t="inlineStr">
        <is>
          <t>Resultado esperado</t>
        </is>
      </c>
      <c r="D4" s="5" t="inlineStr">
        <is>
          <t>Revisión</t>
        </is>
      </c>
    </row>
    <row r="5" ht="48" customHeight="1">
      <c r="A5" s="22" t="inlineStr">
        <is>
          <t>1</t>
        </is>
      </c>
      <c r="B5" s="22" t="inlineStr">
        <is>
          <t>Folio, fechas, cliente, vehículo y responsable ficticios.</t>
        </is>
      </c>
      <c r="C5" s="22" t="inlineStr">
        <is>
          <t>Identificación administrativa de la entrega.</t>
        </is>
      </c>
      <c r="D5" s="22" t="inlineStr">
        <is>
          <t>El folio no debe repetirse.</t>
        </is>
      </c>
    </row>
    <row r="6" ht="48" customHeight="1">
      <c r="A6" s="26" t="inlineStr">
        <is>
          <t>2</t>
        </is>
      </c>
      <c r="B6" s="26" t="inlineStr">
        <is>
          <t>Estado de los siete puntos del checklist.</t>
        </is>
      </c>
      <c r="C6" s="26" t="inlineStr">
        <is>
          <t>Porcentaje de avance calculado.</t>
        </is>
      </c>
      <c r="D6" s="26" t="inlineStr">
        <is>
          <t>Usar Sí, No, Pendiente o No aplica.</t>
        </is>
      </c>
    </row>
    <row r="7" ht="48" customHeight="1">
      <c r="A7" s="22" t="inlineStr">
        <is>
          <t>3</t>
        </is>
      </c>
      <c r="B7" s="22" t="inlineStr">
        <is>
          <t>Importe, saldo y observaciones pertinentes.</t>
        </is>
      </c>
      <c r="C7" s="22" t="inlineStr">
        <is>
          <t>Estado y alerta calculados.</t>
        </is>
      </c>
      <c r="D7" s="22" t="inlineStr">
        <is>
          <t>El saldo no debe superar el importe.</t>
        </is>
      </c>
    </row>
    <row r="8" ht="48" customHeight="1">
      <c r="A8" s="26" t="inlineStr">
        <is>
          <t>4</t>
        </is>
      </c>
      <c r="B8" s="26" t="inlineStr">
        <is>
          <t>Fecha real cuando la entrega ocurra.</t>
        </is>
      </c>
      <c r="C8" s="26" t="inlineStr">
        <is>
          <t>Diferencia de días y clasificación final.</t>
        </is>
      </c>
      <c r="D8" s="26" t="inlineStr">
        <is>
          <t>Revisar alertas antes de cerrar la captura.</t>
        </is>
      </c>
    </row>
    <row r="9"/>
    <row r="10" ht="30" customHeight="1">
      <c r="A10" s="5" t="inlineStr">
        <is>
          <t>Cálculo</t>
        </is>
      </c>
      <c r="B10" s="5" t="inlineStr">
        <is>
          <t>Columnas de origen</t>
        </is>
      </c>
      <c r="C10" s="5" t="inlineStr">
        <is>
          <t>Comportamiento con vacíos</t>
        </is>
      </c>
      <c r="D10" s="5" t="inlineStr">
        <is>
          <t>Cobertura</t>
        </is>
      </c>
    </row>
    <row r="11" ht="48" customHeight="1">
      <c r="A11" s="22" t="inlineStr">
        <is>
          <t>% avance checklist</t>
        </is>
      </c>
      <c r="B11" s="22" t="inlineStr">
        <is>
          <t>H:N</t>
        </is>
      </c>
      <c r="C11" s="22" t="inlineStr">
        <is>
          <t>Cuenta Sí y No aplica entre siete puntos; queda vacío sin folio.</t>
        </is>
      </c>
      <c r="D11" s="22" t="inlineStr">
        <is>
          <t>Q4:Q103, incluidas Q4, Q53 y Q103</t>
        </is>
      </c>
    </row>
    <row r="12" ht="48" customHeight="1">
      <c r="A12" s="26" t="inlineStr">
        <is>
          <t>Diferencia de días</t>
        </is>
      </c>
      <c r="B12" s="26" t="inlineStr">
        <is>
          <t>B y C</t>
        </is>
      </c>
      <c r="C12" s="26" t="inlineStr">
        <is>
          <t>Queda vacía si falta cualquiera de las dos fechas.</t>
        </is>
      </c>
      <c r="D12" s="26" t="inlineStr">
        <is>
          <t>R4:R103, incluidas R4, R53 y R103</t>
        </is>
      </c>
    </row>
    <row r="13" ht="48" customHeight="1">
      <c r="A13" s="22" t="inlineStr">
        <is>
          <t>Estado calculado</t>
        </is>
      </c>
      <c r="B13" s="22" t="inlineStr">
        <is>
          <t>B, C, P, Q y Parámetros B5</t>
        </is>
      </c>
      <c r="C13" s="22" t="inlineStr">
        <is>
          <t>Queda vacío sin folio; distingue preparación, vencimiento y entrega.</t>
        </is>
      </c>
      <c r="D13" s="22" t="inlineStr">
        <is>
          <t>S4:S103, incluidas S4, S53 y S103</t>
        </is>
      </c>
    </row>
    <row r="14" ht="48" customHeight="1">
      <c r="A14" s="26" t="inlineStr">
        <is>
          <t>Alerta calculada</t>
        </is>
      </c>
      <c r="B14" s="26" t="inlineStr">
        <is>
          <t>B:U, sin usar la propia columna U</t>
        </is>
      </c>
      <c r="C14" s="26" t="inlineStr">
        <is>
          <t>Queda vacía sin folio o cuando no se detecta una condición revisable.</t>
        </is>
      </c>
      <c r="D14" s="26" t="inlineStr">
        <is>
          <t>U4:U103, incluidas U4, U53 y U103</t>
        </is>
      </c>
    </row>
    <row r="15" ht="48" customHeight="1">
      <c r="A15" s="22" t="inlineStr">
        <is>
          <t>Resumen</t>
        </is>
      </c>
      <c r="B15" s="22" t="inlineStr">
        <is>
          <t>Fechas, estados, saldos y alertas de Checklist</t>
        </is>
      </c>
      <c r="C15" s="22" t="inlineStr">
        <is>
          <t>Los conteos muestran cero; promedios y fechas quedan vacíos sin datos.</t>
        </is>
      </c>
      <c r="D15" s="22" t="inlineStr">
        <is>
          <t>Filas preparadas 4 a 103</t>
        </is>
      </c>
    </row>
    <row r="16"/>
    <row r="17" ht="30" customHeight="1">
      <c r="A17" s="5" t="inlineStr">
        <is>
          <t>Color</t>
        </is>
      </c>
      <c r="B17" s="5" t="inlineStr">
        <is>
          <t>Qué indica</t>
        </is>
      </c>
      <c r="C17" s="5" t="inlineStr">
        <is>
          <t>Dato que debe revisarse</t>
        </is>
      </c>
      <c r="D17" s="5" t="inlineStr">
        <is>
          <t>Alcance</t>
        </is>
      </c>
    </row>
    <row r="18" ht="48" customHeight="1">
      <c r="A18" s="29" t="inlineStr">
        <is>
          <t>Rojo</t>
        </is>
      </c>
      <c r="B18" s="22" t="inlineStr">
        <is>
          <t>Fecha vencida, checklist incompleto, saldo, datos faltantes u observaciones.</t>
        </is>
      </c>
      <c r="C18" s="22" t="inlineStr">
        <is>
          <t>Fecha, puntos H:N, saldo, identificación y texto de observaciones.</t>
        </is>
      </c>
      <c r="D18" s="22" t="inlineStr">
        <is>
          <t>Es una advertencia administrativa; no garantiza una condición técnica.</t>
        </is>
      </c>
    </row>
    <row r="19" ht="48" customHeight="1">
      <c r="A19" s="30" t="inlineStr">
        <is>
          <t>Verde azulado</t>
        </is>
      </c>
      <c r="B19" s="26" t="inlineStr">
        <is>
          <t>La entrega tiene fecha real, checklist al 100% y saldo dentro del umbral.</t>
        </is>
      </c>
      <c r="C19" s="26" t="inlineStr">
        <is>
          <t>Confirmar que las entradas usadas sean correctas.</t>
        </is>
      </c>
      <c r="D19" s="26" t="inlineStr">
        <is>
          <t>No equivale a conformidad legal, fiscal o técnica.</t>
        </is>
      </c>
    </row>
    <row r="20" ht="48" customHeight="1">
      <c r="A20" s="31" t="inlineStr">
        <is>
          <t>Amarillo</t>
        </is>
      </c>
      <c r="B20" s="22" t="inlineStr">
        <is>
          <t>Celda editable.</t>
        </is>
      </c>
      <c r="C20" s="22" t="inlineStr">
        <is>
          <t>Capturar o corregir el dato correspondiente.</t>
        </is>
      </c>
      <c r="D20" s="22" t="inlineStr">
        <is>
          <t>Las celdas no amarillas contienen resultados calculados.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2026-09-09T23:45:15Z</dcterms:created>
  <dcterms:modified xmlns:dcterms="http://purl.org/dc/terms/" xmlns:xsi="http://www.w3.org/2001/XMLSchema-instance" xsi:type="dcterms:W3CDTF">2026-09-09T23:45:17+00:00Z</dcterms:modified>
</cp:coreProperties>
</file>