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Autorizaciones" sheetId="2" state="visible" r:id="rId2"/>
    <sheet xmlns:r="http://schemas.openxmlformats.org/officeDocument/2006/relationships" name="Parametros" sheetId="3" state="visible" r:id="rId3"/>
  </sheets>
  <definedNames>
    <definedName name="_xlnm._FilterDatabase" localSheetId="0" hidden="1">'Resumen'!$A$3:$B$8</definedName>
    <definedName name="_xlnm._FilterDatabase" localSheetId="1" hidden="1">'Autorizaciones'!$A$6:$R$116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 hh:mm"/>
    <numFmt numFmtId="165" formatCode="0.0%"/>
    <numFmt numFmtId="166" formatCode="0.0"/>
    <numFmt numFmtId="167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263442"/>
      <sz val="10"/>
    </font>
    <font>
      <name val="Calibri"/>
      <b val="1"/>
      <color rgb="00FFFFFF"/>
      <sz val="10"/>
    </font>
    <font>
      <name val="Calibri"/>
      <b val="1"/>
      <color rgb="00263442"/>
      <sz val="10"/>
    </font>
    <font>
      <name val="Calibri"/>
      <color rgb="00263442"/>
      <sz val="9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3F6F8"/>
      </patternFill>
    </fill>
    <fill>
      <patternFill patternType="solid">
        <fgColor rgb="00F05A28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 wrapText="1"/>
    </xf>
    <xf numFmtId="164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top" wrapText="1"/>
    </xf>
    <xf numFmtId="166" fontId="2" fillId="6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166" fontId="2" fillId="5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166" fontId="2" fillId="3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1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6" fontId="2" fillId="6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  <dxf>
      <font>
        <name val="Calibri"/>
        <b val="1"/>
        <color rgb="00263442"/>
        <sz val="10"/>
      </font>
      <fill>
        <patternFill patternType="solid">
          <fgColor rgb="00FFE699"/>
        </patternFill>
      </fill>
    </dxf>
    <dxf>
      <font>
        <name val="Calibri"/>
        <b val="1"/>
        <color rgb="00263442"/>
        <sz val="10"/>
      </font>
      <fill>
        <patternFill patternType="solid">
          <fgColor rgb="00D9DEE2"/>
        </patternFill>
      </fill>
    </dxf>
    <dxf>
      <font>
        <name val="Calibri"/>
        <b val="1"/>
        <color rgb="00263442"/>
        <sz val="10"/>
      </font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'Resumen'!B11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'Resumen'!$A$12:$A$15</f>
            </numRef>
          </cat>
          <val>
            <numRef>
              <f>'Resumen'!$B$12:$B$15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Folios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14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N15"/>
  <sheetViews>
    <sheetView showGridLines="0" zoomScale="8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38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4" customHeight="1">
      <c r="A1" s="1" t="inlineStr">
        <is>
          <t>Control administrativo interno. No acredita diagnóstico, reparación, identidad, firma ni cumplimiento normativo.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30" t="n"/>
    </row>
    <row r="2">
      <c r="A2" s="2" t="inlineStr">
        <is>
          <t>Fecha y hora de seguimiento</t>
        </is>
      </c>
      <c r="B2" s="3">
        <f>Parametros!$B$4</f>
        <v/>
      </c>
      <c r="C2" s="2" t="inlineStr">
        <is>
          <t>El corte se modifica en la hoja Parametros.</t>
        </is>
      </c>
    </row>
    <row r="3">
      <c r="A3" s="4" t="inlineStr">
        <is>
          <t>Indicador operativo</t>
        </is>
      </c>
      <c r="B3" s="4" t="inlineStr">
        <is>
          <t>Resultado</t>
        </is>
      </c>
    </row>
    <row r="4">
      <c r="A4" s="5" t="inlineStr">
        <is>
          <t>Total de folios</t>
        </is>
      </c>
      <c r="B4" s="6">
        <f>COUNTIF(Autorizaciones!$A$7:$A$116,"&lt;&gt;")</f>
        <v/>
      </c>
    </row>
    <row r="5">
      <c r="A5" s="7" t="inlineStr">
        <is>
          <t>Listos para iniciar</t>
        </is>
      </c>
      <c r="B5" s="8">
        <f>COUNTIF(Autorizaciones!$P$7:$P$116,"Listo para iniciar")</f>
        <v/>
      </c>
    </row>
    <row r="6">
      <c r="A6" s="5" t="inlineStr">
        <is>
          <t>Autorizados</t>
        </is>
      </c>
      <c r="B6" s="6">
        <f>COUNTIF(Autorizaciones!$J$7:$J$116,"Autorizado")</f>
        <v/>
      </c>
    </row>
    <row r="7">
      <c r="A7" s="7" t="inlineStr">
        <is>
          <t>Pendientes vencidos</t>
        </is>
      </c>
      <c r="B7" s="8">
        <f>COUNTIF(Autorizaciones!$P$7:$P$116,"Pendiente vencido")</f>
        <v/>
      </c>
    </row>
    <row r="8">
      <c r="A8" s="5" t="inlineStr">
        <is>
          <t>Porcentaje listo</t>
        </is>
      </c>
      <c r="B8" s="9">
        <f>IFERROR(B5/B4,0)</f>
        <v/>
      </c>
    </row>
    <row r="9"/>
    <row r="10">
      <c r="A10" s="10" t="inlineStr">
        <is>
          <t>Los conteos se actualizan al abrir o recalcular el archivo.</t>
        </is>
      </c>
    </row>
    <row r="11">
      <c r="A11" s="11" t="inlineStr">
        <is>
          <t>Estado</t>
        </is>
      </c>
      <c r="B11" s="11" t="inlineStr">
        <is>
          <t>Registros</t>
        </is>
      </c>
    </row>
    <row r="12">
      <c r="A12" s="2" t="inlineStr">
        <is>
          <t>Pendiente</t>
        </is>
      </c>
      <c r="B12" s="6">
        <f>COUNTIF(Autorizaciones!$J$7:$J$116,"Pendiente")</f>
        <v/>
      </c>
    </row>
    <row r="13">
      <c r="A13" s="12" t="inlineStr">
        <is>
          <t>Autorizado</t>
        </is>
      </c>
      <c r="B13" s="8">
        <f>COUNTIF(Autorizaciones!$J$7:$J$116,"Autorizado")</f>
        <v/>
      </c>
    </row>
    <row r="14">
      <c r="A14" s="2" t="inlineStr">
        <is>
          <t>Rechazado</t>
        </is>
      </c>
      <c r="B14" s="6">
        <f>COUNTIF(Autorizaciones!$J$7:$J$116,"Rechazado")</f>
        <v/>
      </c>
    </row>
    <row r="15">
      <c r="A15" s="12" t="inlineStr">
        <is>
          <t>Cancelado</t>
        </is>
      </c>
      <c r="B15" s="8">
        <f>COUNTIF(Autorizaciones!$J$7:$J$116,"Cancelado")</f>
        <v/>
      </c>
    </row>
  </sheetData>
  <autoFilter ref="A3:B8"/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7C86"/>
    <outlinePr summaryBelow="1" summaryRight="1"/>
    <pageSetUpPr/>
  </sheetPr>
  <dimension ref="A1:R116"/>
  <sheetViews>
    <sheetView showGridLines="0" zoomScale="7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3" customWidth="1" min="3" max="3"/>
    <col width="21" customWidth="1" min="4" max="4"/>
    <col width="25" customWidth="1" min="5" max="5"/>
    <col width="31" customWidth="1" min="6" max="6"/>
    <col width="17" customWidth="1" min="7" max="7"/>
    <col width="20" customWidth="1" min="8" max="8"/>
    <col width="24" customWidth="1" min="9" max="9"/>
    <col width="21" customWidth="1" min="10" max="10"/>
    <col width="20" customWidth="1" min="11" max="11"/>
    <col width="27" customWidth="1" min="12" max="12"/>
    <col width="21" customWidth="1" min="13" max="13"/>
    <col width="22" customWidth="1" min="14" max="14"/>
    <col width="21" customWidth="1" min="15" max="15"/>
    <col width="26" customWidth="1" min="16" max="16"/>
    <col width="18" customWidth="1" min="17" max="17"/>
    <col width="34" customWidth="1" min="18" max="18"/>
  </cols>
  <sheetData>
    <row r="1" ht="34" customHeight="1">
      <c r="A1" s="1" t="inlineStr">
        <is>
          <t>Control administrativo interno. No acredita diagnóstico, reparación, identidad, firma ni cumplimiento normativo.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30" t="n"/>
    </row>
    <row r="2">
      <c r="A2" s="5" t="inlineStr">
        <is>
          <t>Propósito</t>
        </is>
      </c>
      <c r="B2" s="2" t="inlineStr">
        <is>
          <t>Decidir si el registro está listo, pendiente o no debe iniciarse.</t>
        </is>
      </c>
    </row>
    <row r="3">
      <c r="A3" s="5" t="inlineStr">
        <is>
          <t>Alcance</t>
        </is>
      </c>
      <c r="B3" s="2" t="inlineStr">
        <is>
          <t>No realiza diagnósticos, no recomienda reparaciones y no sustituye documentos oficiales.</t>
        </is>
      </c>
    </row>
    <row r="4">
      <c r="A4" s="5" t="inlineStr">
        <is>
          <t>Importes</t>
        </is>
      </c>
      <c r="B4" s="2" t="inlineStr">
        <is>
          <t>MXN; no incluyen cálculos fiscales.</t>
        </is>
      </c>
    </row>
    <row r="5">
      <c r="A5" s="5" t="inlineStr">
        <is>
          <t>Captura</t>
        </is>
      </c>
      <c r="B5" s="2" t="inlineStr">
        <is>
          <t>Celdas amarillas editables; columnas O a Q calculadas.</t>
        </is>
      </c>
    </row>
    <row r="6" ht="48" customHeight="1">
      <c r="A6" s="4" t="inlineStr">
        <is>
          <t>Folio interno</t>
        </is>
      </c>
      <c r="B6" s="4" t="inlineStr">
        <is>
          <t>Fecha y hora de recepción</t>
        </is>
      </c>
      <c r="C6" s="4" t="inlineStr">
        <is>
          <t>Identificador interno de unidad</t>
        </is>
      </c>
      <c r="D6" s="4" t="inlineStr">
        <is>
          <t>Tipo de solicitud</t>
        </is>
      </c>
      <c r="E6" s="4" t="inlineStr">
        <is>
          <t>Motivo reportado</t>
        </is>
      </c>
      <c r="F6" s="4" t="inlineStr">
        <is>
          <t>Alcance propuesto</t>
        </is>
      </c>
      <c r="G6" s="4" t="inlineStr">
        <is>
          <t>Tiempo estimado (h)</t>
        </is>
      </c>
      <c r="H6" s="4" t="inlineStr">
        <is>
          <t>Costo estimado (MXN)</t>
        </is>
      </c>
      <c r="I6" s="4" t="inlineStr">
        <is>
          <t>Monto máximo autorizado (MXN)</t>
        </is>
      </c>
      <c r="J6" s="4" t="inlineStr">
        <is>
          <t>Estado de autorización</t>
        </is>
      </c>
      <c r="K6" s="4" t="inlineStr">
        <is>
          <t>Canal de aceptación</t>
        </is>
      </c>
      <c r="L6" s="4" t="inlineStr">
        <is>
          <t>Referencia interna de aceptación</t>
        </is>
      </c>
      <c r="M6" s="4" t="inlineStr">
        <is>
          <t>Fecha y hora de decisión</t>
        </is>
      </c>
      <c r="N6" s="4" t="inlineStr">
        <is>
          <t>Responsable de recepción</t>
        </is>
      </c>
      <c r="O6" s="4" t="inlineStr">
        <is>
          <t>Vigencia hasta</t>
        </is>
      </c>
      <c r="P6" s="4" t="inlineStr">
        <is>
          <t>Control administrativo</t>
        </is>
      </c>
      <c r="Q6" s="4" t="inlineStr">
        <is>
          <t>Horas pendientes</t>
        </is>
      </c>
      <c r="R6" s="4" t="inlineStr">
        <is>
          <t>Observaciones</t>
        </is>
      </c>
    </row>
    <row r="7" ht="34" customHeight="1">
      <c r="A7" s="13" t="inlineStr">
        <is>
          <t>FIC-2026-001</t>
        </is>
      </c>
      <c r="B7" s="14" t="n">
        <v>46273.375</v>
      </c>
      <c r="C7" s="13" t="inlineStr">
        <is>
          <t>UNIDAD-DEMO-01</t>
        </is>
      </c>
      <c r="D7" s="13" t="inlineStr">
        <is>
          <t>Evaluación inicial</t>
        </is>
      </c>
      <c r="E7" s="15" t="inlineStr">
        <is>
          <t>Ruido reportado</t>
        </is>
      </c>
      <c r="F7" s="15" t="inlineStr">
        <is>
          <t>Revisión general autorizable</t>
        </is>
      </c>
      <c r="G7" s="31" t="n">
        <v>2</v>
      </c>
      <c r="H7" s="32" t="n">
        <v>900</v>
      </c>
      <c r="I7" s="32" t="n">
        <v>1200</v>
      </c>
      <c r="J7" s="13" t="inlineStr">
        <is>
          <t>Autorizado</t>
        </is>
      </c>
      <c r="K7" s="13" t="inlineStr">
        <is>
          <t>Presencial</t>
        </is>
      </c>
      <c r="L7" s="15" t="inlineStr">
        <is>
          <t>ACEPTA-FIC-01</t>
        </is>
      </c>
      <c r="M7" s="14" t="n">
        <v>46273.38888888889</v>
      </c>
      <c r="N7" s="13" t="inlineStr">
        <is>
          <t>Recepción A</t>
        </is>
      </c>
      <c r="O7" s="18">
        <f>IF(AND(J7="Autorizado",M7&lt;&gt;""),INT(M7)+Parametros!$B$2,"")</f>
        <v/>
      </c>
      <c r="P7" s="19">
        <f>IF(A7="","",IF(J7="Autorizado",IF(AND(F7&lt;&gt;"",G7&gt;0,H7&gt;=0,I7&gt;=H7,K7&lt;&gt;"",L7&lt;&gt;"",M7&lt;&gt;""),"Listo para iniciar","Autorización incompleta"),IF(J7="Pendiente",IF(IFERROR((Parametros!$B$4-B7)*24,0)&gt;Parametros!$B$3,"Pendiente vencido","Pendiente en tiempo"),"No iniciar")))</f>
        <v/>
      </c>
      <c r="Q7" s="33">
        <f>IFERROR(IF(AND(A7&lt;&gt;"",J7="Pendiente",B7&lt;&gt;""),(Parametros!$B$4-B7)*24,""),"")</f>
        <v/>
      </c>
      <c r="R7" s="15" t="inlineStr">
        <is>
          <t>Ejemplo ficticio con evidencia interna completa.</t>
        </is>
      </c>
    </row>
    <row r="8" ht="34" customHeight="1">
      <c r="A8" s="13" t="inlineStr">
        <is>
          <t>FIC-2026-002</t>
        </is>
      </c>
      <c r="B8" s="14" t="n">
        <v>46272.41666666666</v>
      </c>
      <c r="C8" s="13" t="inlineStr">
        <is>
          <t>UNIDAD-DEMO-02</t>
        </is>
      </c>
      <c r="D8" s="13" t="inlineStr">
        <is>
          <t>Eléctrico</t>
        </is>
      </c>
      <c r="E8" s="15" t="inlineStr">
        <is>
          <t>Testigo reportado</t>
        </is>
      </c>
      <c r="F8" s="15" t="inlineStr">
        <is>
          <t>Evaluación eléctrica</t>
        </is>
      </c>
      <c r="G8" s="31" t="n">
        <v>3</v>
      </c>
      <c r="H8" s="32" t="n">
        <v>1100</v>
      </c>
      <c r="I8" s="32" t="n">
        <v>1500</v>
      </c>
      <c r="J8" s="13" t="inlineStr">
        <is>
          <t>Pendiente</t>
        </is>
      </c>
      <c r="K8" s="13" t="n"/>
      <c r="L8" s="15" t="n"/>
      <c r="M8" s="14" t="n"/>
      <c r="N8" s="13" t="inlineStr">
        <is>
          <t>Recepción A</t>
        </is>
      </c>
      <c r="O8" s="21">
        <f>IF(AND(J8="Autorizado",M8&lt;&gt;""),INT(M8)+Parametros!$B$2,"")</f>
        <v/>
      </c>
      <c r="P8" s="22">
        <f>IF(A8="","",IF(J8="Autorizado",IF(AND(F8&lt;&gt;"",G8&gt;0,H8&gt;=0,I8&gt;=H8,K8&lt;&gt;"",L8&lt;&gt;"",M8&lt;&gt;""),"Listo para iniciar","Autorización incompleta"),IF(J8="Pendiente",IF(IFERROR((Parametros!$B$4-B8)*24,0)&gt;Parametros!$B$3,"Pendiente vencido","Pendiente en tiempo"),"No iniciar")))</f>
        <v/>
      </c>
      <c r="Q8" s="34">
        <f>IFERROR(IF(AND(A8&lt;&gt;"",J8="Pendiente",B8&lt;&gt;""),(Parametros!$B$4-B8)*24,""),"")</f>
        <v/>
      </c>
      <c r="R8" s="15" t="inlineStr">
        <is>
          <t>Ejemplo ficticio pendiente sin aceptación.</t>
        </is>
      </c>
    </row>
    <row r="9" ht="34" customHeight="1">
      <c r="A9" s="13" t="inlineStr">
        <is>
          <t>FIC-2026-003</t>
        </is>
      </c>
      <c r="B9" s="14" t="n">
        <v>46273.45833333334</v>
      </c>
      <c r="C9" s="13" t="inlineStr">
        <is>
          <t>UNIDAD-DEMO-03</t>
        </is>
      </c>
      <c r="D9" s="13" t="inlineStr">
        <is>
          <t>Frenos</t>
        </is>
      </c>
      <c r="E9" s="15" t="inlineStr">
        <is>
          <t>Ruido reportado</t>
        </is>
      </c>
      <c r="F9" s="15" t="inlineStr">
        <is>
          <t>Evaluación de frenos</t>
        </is>
      </c>
      <c r="G9" s="31" t="n">
        <v>2</v>
      </c>
      <c r="H9" s="32" t="n">
        <v>800</v>
      </c>
      <c r="I9" s="32" t="n">
        <v>0</v>
      </c>
      <c r="J9" s="13" t="inlineStr">
        <is>
          <t>Rechazado</t>
        </is>
      </c>
      <c r="K9" s="13" t="inlineStr">
        <is>
          <t>Teléfono</t>
        </is>
      </c>
      <c r="L9" s="15" t="inlineStr">
        <is>
          <t>RECHAZA-FIC-03</t>
        </is>
      </c>
      <c r="M9" s="14" t="n">
        <v>46273.46875</v>
      </c>
      <c r="N9" s="13" t="inlineStr">
        <is>
          <t>Recepción B</t>
        </is>
      </c>
      <c r="O9" s="18">
        <f>IF(AND(J9="Autorizado",M9&lt;&gt;""),INT(M9)+Parametros!$B$2,"")</f>
        <v/>
      </c>
      <c r="P9" s="19">
        <f>IF(A9="","",IF(J9="Autorizado",IF(AND(F9&lt;&gt;"",G9&gt;0,H9&gt;=0,I9&gt;=H9,K9&lt;&gt;"",L9&lt;&gt;"",M9&lt;&gt;""),"Listo para iniciar","Autorización incompleta"),IF(J9="Pendiente",IF(IFERROR((Parametros!$B$4-B9)*24,0)&gt;Parametros!$B$3,"Pendiente vencido","Pendiente en tiempo"),"No iniciar")))</f>
        <v/>
      </c>
      <c r="Q9" s="33">
        <f>IFERROR(IF(AND(A9&lt;&gt;"",J9="Pendiente",B9&lt;&gt;""),(Parametros!$B$4-B9)*24,""),"")</f>
        <v/>
      </c>
      <c r="R9" s="15" t="inlineStr">
        <is>
          <t>Ejemplo ficticio rechazado.</t>
        </is>
      </c>
    </row>
    <row r="10" ht="34" customHeight="1">
      <c r="A10" s="13" t="inlineStr">
        <is>
          <t>FIC-2026-004</t>
        </is>
      </c>
      <c r="B10" s="14" t="n">
        <v>46273.52083333334</v>
      </c>
      <c r="C10" s="13" t="inlineStr">
        <is>
          <t>UNIDAD-DEMO-04</t>
        </is>
      </c>
      <c r="D10" s="13" t="inlineStr">
        <is>
          <t>Motor</t>
        </is>
      </c>
      <c r="E10" s="15" t="inlineStr">
        <is>
          <t>Pérdida de potencia reportada</t>
        </is>
      </c>
      <c r="F10" s="15" t="inlineStr">
        <is>
          <t>Evaluación administrativa de motor</t>
        </is>
      </c>
      <c r="G10" s="31" t="n">
        <v>4</v>
      </c>
      <c r="H10" s="32" t="n">
        <v>1100</v>
      </c>
      <c r="I10" s="32" t="n">
        <v>700</v>
      </c>
      <c r="J10" s="13" t="inlineStr">
        <is>
          <t>Autorizado</t>
        </is>
      </c>
      <c r="K10" s="13" t="inlineStr">
        <is>
          <t>Correo</t>
        </is>
      </c>
      <c r="L10" s="15" t="inlineStr">
        <is>
          <t>ACEPTA-FIC-04</t>
        </is>
      </c>
      <c r="M10" s="14" t="n">
        <v>46273.53125</v>
      </c>
      <c r="N10" s="13" t="inlineStr">
        <is>
          <t>Recepción C</t>
        </is>
      </c>
      <c r="O10" s="21">
        <f>IF(AND(J10="Autorizado",M10&lt;&gt;""),INT(M10)+Parametros!$B$2,"")</f>
        <v/>
      </c>
      <c r="P10" s="22">
        <f>IF(A10="","",IF(J10="Autorizado",IF(AND(F10&lt;&gt;"",G10&gt;0,H10&gt;=0,I10&gt;=H10,K10&lt;&gt;"",L10&lt;&gt;"",M10&lt;&gt;""),"Listo para iniciar","Autorización incompleta"),IF(J10="Pendiente",IF(IFERROR((Parametros!$B$4-B10)*24,0)&gt;Parametros!$B$3,"Pendiente vencido","Pendiente en tiempo"),"No iniciar")))</f>
        <v/>
      </c>
      <c r="Q10" s="34">
        <f>IFERROR(IF(AND(A10&lt;&gt;"",J10="Pendiente",B10&lt;&gt;""),(Parametros!$B$4-B10)*24,""),"")</f>
        <v/>
      </c>
      <c r="R10" s="15" t="inlineStr">
        <is>
          <t>Ejemplo ficticio: monto máximo menor al costo estimado.</t>
        </is>
      </c>
    </row>
    <row r="11" ht="34" customHeight="1">
      <c r="A11" s="13" t="inlineStr">
        <is>
          <t>FIC-2026-005</t>
        </is>
      </c>
      <c r="B11" s="14" t="n">
        <v>46273.58333333334</v>
      </c>
      <c r="C11" s="13" t="inlineStr">
        <is>
          <t>UNIDAD-DEMO-05</t>
        </is>
      </c>
      <c r="D11" s="13" t="inlineStr">
        <is>
          <t>Suspensión</t>
        </is>
      </c>
      <c r="E11" s="15" t="inlineStr">
        <is>
          <t>Vibración reportada</t>
        </is>
      </c>
      <c r="F11" s="15" t="inlineStr">
        <is>
          <t>Evaluación de suspensión</t>
        </is>
      </c>
      <c r="G11" s="31" t="n">
        <v>2.5</v>
      </c>
      <c r="H11" s="32" t="n">
        <v>1000</v>
      </c>
      <c r="I11" s="32" t="n">
        <v>1400</v>
      </c>
      <c r="J11" s="13" t="inlineStr">
        <is>
          <t>Autorizado</t>
        </is>
      </c>
      <c r="K11" s="13" t="inlineStr">
        <is>
          <t>Presencial</t>
        </is>
      </c>
      <c r="L11" s="15" t="n"/>
      <c r="M11" s="14" t="n">
        <v>46273.59722222222</v>
      </c>
      <c r="N11" s="13" t="inlineStr">
        <is>
          <t>Recepción A</t>
        </is>
      </c>
      <c r="O11" s="18">
        <f>IF(AND(J11="Autorizado",M11&lt;&gt;""),INT(M11)+Parametros!$B$2,"")</f>
        <v/>
      </c>
      <c r="P11" s="19">
        <f>IF(A11="","",IF(J11="Autorizado",IF(AND(F11&lt;&gt;"",G11&gt;0,H11&gt;=0,I11&gt;=H11,K11&lt;&gt;"",L11&lt;&gt;"",M11&lt;&gt;""),"Listo para iniciar","Autorización incompleta"),IF(J11="Pendiente",IF(IFERROR((Parametros!$B$4-B11)*24,0)&gt;Parametros!$B$3,"Pendiente vencido","Pendiente en tiempo"),"No iniciar")))</f>
        <v/>
      </c>
      <c r="Q11" s="33">
        <f>IFERROR(IF(AND(A11&lt;&gt;"",J11="Pendiente",B11&lt;&gt;""),(Parametros!$B$4-B11)*24,""),"")</f>
        <v/>
      </c>
      <c r="R11" s="15" t="inlineStr">
        <is>
          <t>Ejemplo ficticio sin referencia interna de aceptación.</t>
        </is>
      </c>
    </row>
    <row r="12" ht="34" customHeight="1">
      <c r="A12" s="13" t="inlineStr">
        <is>
          <t>FIC-2026-006</t>
        </is>
      </c>
      <c r="B12" s="14" t="n">
        <v>46273.625</v>
      </c>
      <c r="C12" s="13" t="inlineStr">
        <is>
          <t>UNIDAD-DEMO-06</t>
        </is>
      </c>
      <c r="D12" s="13" t="inlineStr">
        <is>
          <t>Evaluación inicial</t>
        </is>
      </c>
      <c r="E12" s="15" t="inlineStr">
        <is>
          <t>Revisión solicitada</t>
        </is>
      </c>
      <c r="F12" s="15" t="inlineStr">
        <is>
          <t>Evaluación general</t>
        </is>
      </c>
      <c r="G12" s="31" t="n">
        <v>1.5</v>
      </c>
      <c r="H12" s="32" t="n">
        <v>650</v>
      </c>
      <c r="I12" s="32" t="n">
        <v>900</v>
      </c>
      <c r="J12" s="13" t="inlineStr">
        <is>
          <t>Cancelado</t>
        </is>
      </c>
      <c r="K12" s="13" t="inlineStr">
        <is>
          <t>Teléfono</t>
        </is>
      </c>
      <c r="L12" s="15" t="inlineStr">
        <is>
          <t>CANCELA-FIC-06</t>
        </is>
      </c>
      <c r="M12" s="14" t="n">
        <v>46273.63194444445</v>
      </c>
      <c r="N12" s="13" t="inlineStr">
        <is>
          <t>Supervisión</t>
        </is>
      </c>
      <c r="O12" s="21">
        <f>IF(AND(J12="Autorizado",M12&lt;&gt;""),INT(M12)+Parametros!$B$2,"")</f>
        <v/>
      </c>
      <c r="P12" s="22">
        <f>IF(A12="","",IF(J12="Autorizado",IF(AND(F12&lt;&gt;"",G12&gt;0,H12&gt;=0,I12&gt;=H12,K12&lt;&gt;"",L12&lt;&gt;"",M12&lt;&gt;""),"Listo para iniciar","Autorización incompleta"),IF(J12="Pendiente",IF(IFERROR((Parametros!$B$4-B12)*24,0)&gt;Parametros!$B$3,"Pendiente vencido","Pendiente en tiempo"),"No iniciar")))</f>
        <v/>
      </c>
      <c r="Q12" s="34">
        <f>IFERROR(IF(AND(A12&lt;&gt;"",J12="Pendiente",B12&lt;&gt;""),(Parametros!$B$4-B12)*24,""),"")</f>
        <v/>
      </c>
      <c r="R12" s="15" t="inlineStr">
        <is>
          <t>Ejemplo ficticio cancelado administrativamente.</t>
        </is>
      </c>
    </row>
    <row r="13" ht="34" customHeight="1">
      <c r="A13" s="13" t="inlineStr">
        <is>
          <t>FIC-2026-007</t>
        </is>
      </c>
      <c r="B13" s="14" t="n">
        <v>46273.66666666666</v>
      </c>
      <c r="C13" s="13" t="inlineStr">
        <is>
          <t>UNIDAD-DEMO-07</t>
        </is>
      </c>
      <c r="D13" s="13" t="inlineStr">
        <is>
          <t>Frenos</t>
        </is>
      </c>
      <c r="E13" s="15" t="inlineStr">
        <is>
          <t>Respuesta irregular reportada</t>
        </is>
      </c>
      <c r="F13" s="15" t="inlineStr">
        <is>
          <t>Evaluación de frenos</t>
        </is>
      </c>
      <c r="G13" s="31" t="n">
        <v>2</v>
      </c>
      <c r="H13" s="32" t="n">
        <v>950</v>
      </c>
      <c r="I13" s="32" t="n">
        <v>950</v>
      </c>
      <c r="J13" s="13" t="inlineStr">
        <is>
          <t>Autorizado</t>
        </is>
      </c>
      <c r="K13" s="13" t="inlineStr">
        <is>
          <t>Mensaje</t>
        </is>
      </c>
      <c r="L13" s="15" t="inlineStr">
        <is>
          <t>ACEPTA-FIC-07</t>
        </is>
      </c>
      <c r="M13" s="14" t="n">
        <v>46273.68055555555</v>
      </c>
      <c r="N13" s="13" t="inlineStr">
        <is>
          <t>Recepción B</t>
        </is>
      </c>
      <c r="O13" s="18">
        <f>IF(AND(J13="Autorizado",M13&lt;&gt;""),INT(M13)+Parametros!$B$2,"")</f>
        <v/>
      </c>
      <c r="P13" s="19">
        <f>IF(A13="","",IF(J13="Autorizado",IF(AND(F13&lt;&gt;"",G13&gt;0,H13&gt;=0,I13&gt;=H13,K13&lt;&gt;"",L13&lt;&gt;"",M13&lt;&gt;""),"Listo para iniciar","Autorización incompleta"),IF(J13="Pendiente",IF(IFERROR((Parametros!$B$4-B13)*24,0)&gt;Parametros!$B$3,"Pendiente vencido","Pendiente en tiempo"),"No iniciar")))</f>
        <v/>
      </c>
      <c r="Q13" s="33">
        <f>IFERROR(IF(AND(A13&lt;&gt;"",J13="Pendiente",B13&lt;&gt;""),(Parametros!$B$4-B13)*24,""),"")</f>
        <v/>
      </c>
      <c r="R13" s="15" t="inlineStr">
        <is>
          <t>Ejemplo ficticio con costo y monto máximo iguales.</t>
        </is>
      </c>
    </row>
    <row r="14" ht="34" customHeight="1">
      <c r="A14" s="13" t="inlineStr">
        <is>
          <t>FIC-2026-008</t>
        </is>
      </c>
      <c r="B14" s="14" t="n">
        <v>46274.33333333334</v>
      </c>
      <c r="C14" s="13" t="inlineStr">
        <is>
          <t>UNIDAD-DEMO-08</t>
        </is>
      </c>
      <c r="D14" s="13" t="inlineStr">
        <is>
          <t>Eléctrico</t>
        </is>
      </c>
      <c r="E14" s="15" t="inlineStr">
        <is>
          <t>Intermitencia reportada</t>
        </is>
      </c>
      <c r="F14" s="15" t="inlineStr">
        <is>
          <t>Evaluación eléctrica</t>
        </is>
      </c>
      <c r="G14" s="31" t="n">
        <v>2</v>
      </c>
      <c r="H14" s="32" t="n">
        <v>850</v>
      </c>
      <c r="I14" s="32" t="n">
        <v>1200</v>
      </c>
      <c r="J14" s="13" t="inlineStr">
        <is>
          <t>Pendiente</t>
        </is>
      </c>
      <c r="K14" s="13" t="n"/>
      <c r="L14" s="15" t="n"/>
      <c r="M14" s="14" t="n"/>
      <c r="N14" s="13" t="inlineStr">
        <is>
          <t>Recepción C</t>
        </is>
      </c>
      <c r="O14" s="21">
        <f>IF(AND(J14="Autorizado",M14&lt;&gt;""),INT(M14)+Parametros!$B$2,"")</f>
        <v/>
      </c>
      <c r="P14" s="22">
        <f>IF(A14="","",IF(J14="Autorizado",IF(AND(F14&lt;&gt;"",G14&gt;0,H14&gt;=0,I14&gt;=H14,K14&lt;&gt;"",L14&lt;&gt;"",M14&lt;&gt;""),"Listo para iniciar","Autorización incompleta"),IF(J14="Pendiente",IF(IFERROR((Parametros!$B$4-B14)*24,0)&gt;Parametros!$B$3,"Pendiente vencido","Pendiente en tiempo"),"No iniciar")))</f>
        <v/>
      </c>
      <c r="Q14" s="34">
        <f>IFERROR(IF(AND(A14&lt;&gt;"",J14="Pendiente",B14&lt;&gt;""),(Parametros!$B$4-B14)*24,""),"")</f>
        <v/>
      </c>
      <c r="R14" s="15" t="inlineStr">
        <is>
          <t>Ejemplo ficticio pendiente dentro del umbral.</t>
        </is>
      </c>
    </row>
    <row r="15" ht="34" customHeight="1">
      <c r="A15" s="13" t="inlineStr">
        <is>
          <t>FIC-2026-009</t>
        </is>
      </c>
      <c r="B15" s="14" t="n">
        <v>46274.375</v>
      </c>
      <c r="C15" s="13" t="inlineStr">
        <is>
          <t>UNIDAD-DEMO-09</t>
        </is>
      </c>
      <c r="D15" s="13" t="inlineStr">
        <is>
          <t>Motor</t>
        </is>
      </c>
      <c r="E15" s="15" t="inlineStr">
        <is>
          <t>Consumo irregular reportado</t>
        </is>
      </c>
      <c r="F15" s="15" t="inlineStr">
        <is>
          <t>Evaluación administrativa de motor</t>
        </is>
      </c>
      <c r="G15" s="31" t="n">
        <v>4</v>
      </c>
      <c r="H15" s="32" t="n">
        <v>1500</v>
      </c>
      <c r="I15" s="32" t="n">
        <v>2000</v>
      </c>
      <c r="J15" s="13" t="inlineStr">
        <is>
          <t>Autorizado</t>
        </is>
      </c>
      <c r="K15" s="13" t="inlineStr">
        <is>
          <t>Correo</t>
        </is>
      </c>
      <c r="L15" s="15" t="inlineStr">
        <is>
          <t>ACEPTA-FIC-09</t>
        </is>
      </c>
      <c r="M15" s="14" t="n">
        <v>46274.39583333334</v>
      </c>
      <c r="N15" s="13" t="inlineStr">
        <is>
          <t>Supervisión</t>
        </is>
      </c>
      <c r="O15" s="18">
        <f>IF(AND(J15="Autorizado",M15&lt;&gt;""),INT(M15)+Parametros!$B$2,"")</f>
        <v/>
      </c>
      <c r="P15" s="19">
        <f>IF(A15="","",IF(J15="Autorizado",IF(AND(F15&lt;&gt;"",G15&gt;0,H15&gt;=0,I15&gt;=H15,K15&lt;&gt;"",L15&lt;&gt;"",M15&lt;&gt;""),"Listo para iniciar","Autorización incompleta"),IF(J15="Pendiente",IF(IFERROR((Parametros!$B$4-B15)*24,0)&gt;Parametros!$B$3,"Pendiente vencido","Pendiente en tiempo"),"No iniciar")))</f>
        <v/>
      </c>
      <c r="Q15" s="33">
        <f>IFERROR(IF(AND(A15&lt;&gt;"",J15="Pendiente",B15&lt;&gt;""),(Parametros!$B$4-B15)*24,""),"")</f>
        <v/>
      </c>
      <c r="R15" s="15" t="inlineStr">
        <is>
          <t>Ejemplo ficticio con evidencia interna completa.</t>
        </is>
      </c>
    </row>
    <row r="16" ht="34" customHeight="1">
      <c r="A16" s="13" t="inlineStr">
        <is>
          <t>FIC-2026-010</t>
        </is>
      </c>
      <c r="B16" s="14" t="n">
        <v>46274.41666666666</v>
      </c>
      <c r="C16" s="13" t="inlineStr">
        <is>
          <t>UNIDAD-DEMO-10</t>
        </is>
      </c>
      <c r="D16" s="13" t="inlineStr">
        <is>
          <t>Suspensión</t>
        </is>
      </c>
      <c r="E16" s="15" t="inlineStr">
        <is>
          <t>Golpeteo reportado</t>
        </is>
      </c>
      <c r="F16" s="15" t="inlineStr">
        <is>
          <t>Evaluación de suspensión</t>
        </is>
      </c>
      <c r="G16" s="31" t="n">
        <v>3</v>
      </c>
      <c r="H16" s="32" t="n">
        <v>1200</v>
      </c>
      <c r="I16" s="32" t="n">
        <v>0</v>
      </c>
      <c r="J16" s="13" t="inlineStr">
        <is>
          <t>Rechazado</t>
        </is>
      </c>
      <c r="K16" s="13" t="inlineStr">
        <is>
          <t>Mensaje</t>
        </is>
      </c>
      <c r="L16" s="15" t="inlineStr">
        <is>
          <t>RECHAZA-FIC-10</t>
        </is>
      </c>
      <c r="M16" s="14" t="n">
        <v>46274.42708333334</v>
      </c>
      <c r="N16" s="13" t="inlineStr">
        <is>
          <t>Recepción A</t>
        </is>
      </c>
      <c r="O16" s="21">
        <f>IF(AND(J16="Autorizado",M16&lt;&gt;""),INT(M16)+Parametros!$B$2,"")</f>
        <v/>
      </c>
      <c r="P16" s="22">
        <f>IF(A16="","",IF(J16="Autorizado",IF(AND(F16&lt;&gt;"",G16&gt;0,H16&gt;=0,I16&gt;=H16,K16&lt;&gt;"",L16&lt;&gt;"",M16&lt;&gt;""),"Listo para iniciar","Autorización incompleta"),IF(J16="Pendiente",IF(IFERROR((Parametros!$B$4-B16)*24,0)&gt;Parametros!$B$3,"Pendiente vencido","Pendiente en tiempo"),"No iniciar")))</f>
        <v/>
      </c>
      <c r="Q16" s="34">
        <f>IFERROR(IF(AND(A16&lt;&gt;"",J16="Pendiente",B16&lt;&gt;""),(Parametros!$B$4-B16)*24,""),"")</f>
        <v/>
      </c>
      <c r="R16" s="15" t="inlineStr">
        <is>
          <t>Ejemplo ficticio rechazado por mensaje.</t>
        </is>
      </c>
    </row>
    <row r="17" ht="34" customHeight="1">
      <c r="A17" s="13" t="n"/>
      <c r="B17" s="14" t="n"/>
      <c r="C17" s="13" t="n"/>
      <c r="D17" s="13" t="n"/>
      <c r="E17" s="15" t="n"/>
      <c r="F17" s="15" t="n"/>
      <c r="G17" s="31" t="n"/>
      <c r="H17" s="32" t="n"/>
      <c r="I17" s="32" t="n"/>
      <c r="J17" s="13" t="n"/>
      <c r="K17" s="13" t="n"/>
      <c r="L17" s="15" t="n"/>
      <c r="M17" s="14" t="n"/>
      <c r="N17" s="13" t="n"/>
      <c r="O17" s="18">
        <f>IF(AND(J17="Autorizado",M17&lt;&gt;""),INT(M17)+Parametros!$B$2,"")</f>
        <v/>
      </c>
      <c r="P17" s="19">
        <f>IF(A17="","",IF(J17="Autorizado",IF(AND(F17&lt;&gt;"",G17&gt;0,H17&gt;=0,I17&gt;=H17,K17&lt;&gt;"",L17&lt;&gt;"",M17&lt;&gt;""),"Listo para iniciar","Autorización incompleta"),IF(J17="Pendiente",IF(IFERROR((Parametros!$B$4-B17)*24,0)&gt;Parametros!$B$3,"Pendiente vencido","Pendiente en tiempo"),"No iniciar")))</f>
        <v/>
      </c>
      <c r="Q17" s="33">
        <f>IFERROR(IF(AND(A17&lt;&gt;"",J17="Pendiente",B17&lt;&gt;""),(Parametros!$B$4-B17)*24,""),"")</f>
        <v/>
      </c>
      <c r="R17" s="15" t="n"/>
    </row>
    <row r="18" ht="34" customHeight="1">
      <c r="A18" s="13" t="n"/>
      <c r="B18" s="14" t="n"/>
      <c r="C18" s="13" t="n"/>
      <c r="D18" s="13" t="n"/>
      <c r="E18" s="15" t="n"/>
      <c r="F18" s="15" t="n"/>
      <c r="G18" s="31" t="n"/>
      <c r="H18" s="32" t="n"/>
      <c r="I18" s="32" t="n"/>
      <c r="J18" s="13" t="n"/>
      <c r="K18" s="13" t="n"/>
      <c r="L18" s="15" t="n"/>
      <c r="M18" s="14" t="n"/>
      <c r="N18" s="13" t="n"/>
      <c r="O18" s="21">
        <f>IF(AND(J18="Autorizado",M18&lt;&gt;""),INT(M18)+Parametros!$B$2,"")</f>
        <v/>
      </c>
      <c r="P18" s="22">
        <f>IF(A18="","",IF(J18="Autorizado",IF(AND(F18&lt;&gt;"",G18&gt;0,H18&gt;=0,I18&gt;=H18,K18&lt;&gt;"",L18&lt;&gt;"",M18&lt;&gt;""),"Listo para iniciar","Autorización incompleta"),IF(J18="Pendiente",IF(IFERROR((Parametros!$B$4-B18)*24,0)&gt;Parametros!$B$3,"Pendiente vencido","Pendiente en tiempo"),"No iniciar")))</f>
        <v/>
      </c>
      <c r="Q18" s="34">
        <f>IFERROR(IF(AND(A18&lt;&gt;"",J18="Pendiente",B18&lt;&gt;""),(Parametros!$B$4-B18)*24,""),"")</f>
        <v/>
      </c>
      <c r="R18" s="15" t="n"/>
    </row>
    <row r="19" ht="34" customHeight="1">
      <c r="A19" s="13" t="n"/>
      <c r="B19" s="14" t="n"/>
      <c r="C19" s="13" t="n"/>
      <c r="D19" s="13" t="n"/>
      <c r="E19" s="15" t="n"/>
      <c r="F19" s="15" t="n"/>
      <c r="G19" s="31" t="n"/>
      <c r="H19" s="32" t="n"/>
      <c r="I19" s="32" t="n"/>
      <c r="J19" s="13" t="n"/>
      <c r="K19" s="13" t="n"/>
      <c r="L19" s="15" t="n"/>
      <c r="M19" s="14" t="n"/>
      <c r="N19" s="13" t="n"/>
      <c r="O19" s="18">
        <f>IF(AND(J19="Autorizado",M19&lt;&gt;""),INT(M19)+Parametros!$B$2,"")</f>
        <v/>
      </c>
      <c r="P19" s="19">
        <f>IF(A19="","",IF(J19="Autorizado",IF(AND(F19&lt;&gt;"",G19&gt;0,H19&gt;=0,I19&gt;=H19,K19&lt;&gt;"",L19&lt;&gt;"",M19&lt;&gt;""),"Listo para iniciar","Autorización incompleta"),IF(J19="Pendiente",IF(IFERROR((Parametros!$B$4-B19)*24,0)&gt;Parametros!$B$3,"Pendiente vencido","Pendiente en tiempo"),"No iniciar")))</f>
        <v/>
      </c>
      <c r="Q19" s="33">
        <f>IFERROR(IF(AND(A19&lt;&gt;"",J19="Pendiente",B19&lt;&gt;""),(Parametros!$B$4-B19)*24,""),"")</f>
        <v/>
      </c>
      <c r="R19" s="15" t="n"/>
    </row>
    <row r="20" ht="34" customHeight="1">
      <c r="A20" s="13" t="n"/>
      <c r="B20" s="14" t="n"/>
      <c r="C20" s="13" t="n"/>
      <c r="D20" s="13" t="n"/>
      <c r="E20" s="15" t="n"/>
      <c r="F20" s="15" t="n"/>
      <c r="G20" s="31" t="n"/>
      <c r="H20" s="32" t="n"/>
      <c r="I20" s="32" t="n"/>
      <c r="J20" s="13" t="n"/>
      <c r="K20" s="13" t="n"/>
      <c r="L20" s="15" t="n"/>
      <c r="M20" s="14" t="n"/>
      <c r="N20" s="13" t="n"/>
      <c r="O20" s="21">
        <f>IF(AND(J20="Autorizado",M20&lt;&gt;""),INT(M20)+Parametros!$B$2,"")</f>
        <v/>
      </c>
      <c r="P20" s="22">
        <f>IF(A20="","",IF(J20="Autorizado",IF(AND(F20&lt;&gt;"",G20&gt;0,H20&gt;=0,I20&gt;=H20,K20&lt;&gt;"",L20&lt;&gt;"",M20&lt;&gt;""),"Listo para iniciar","Autorización incompleta"),IF(J20="Pendiente",IF(IFERROR((Parametros!$B$4-B20)*24,0)&gt;Parametros!$B$3,"Pendiente vencido","Pendiente en tiempo"),"No iniciar")))</f>
        <v/>
      </c>
      <c r="Q20" s="34">
        <f>IFERROR(IF(AND(A20&lt;&gt;"",J20="Pendiente",B20&lt;&gt;""),(Parametros!$B$4-B20)*24,""),"")</f>
        <v/>
      </c>
      <c r="R20" s="15" t="n"/>
    </row>
    <row r="21" ht="34" customHeight="1">
      <c r="A21" s="13" t="n"/>
      <c r="B21" s="14" t="n"/>
      <c r="C21" s="13" t="n"/>
      <c r="D21" s="13" t="n"/>
      <c r="E21" s="15" t="n"/>
      <c r="F21" s="15" t="n"/>
      <c r="G21" s="31" t="n"/>
      <c r="H21" s="32" t="n"/>
      <c r="I21" s="32" t="n"/>
      <c r="J21" s="13" t="n"/>
      <c r="K21" s="13" t="n"/>
      <c r="L21" s="15" t="n"/>
      <c r="M21" s="14" t="n"/>
      <c r="N21" s="13" t="n"/>
      <c r="O21" s="18">
        <f>IF(AND(J21="Autorizado",M21&lt;&gt;""),INT(M21)+Parametros!$B$2,"")</f>
        <v/>
      </c>
      <c r="P21" s="19">
        <f>IF(A21="","",IF(J21="Autorizado",IF(AND(F21&lt;&gt;"",G21&gt;0,H21&gt;=0,I21&gt;=H21,K21&lt;&gt;"",L21&lt;&gt;"",M21&lt;&gt;""),"Listo para iniciar","Autorización incompleta"),IF(J21="Pendiente",IF(IFERROR((Parametros!$B$4-B21)*24,0)&gt;Parametros!$B$3,"Pendiente vencido","Pendiente en tiempo"),"No iniciar")))</f>
        <v/>
      </c>
      <c r="Q21" s="33">
        <f>IFERROR(IF(AND(A21&lt;&gt;"",J21="Pendiente",B21&lt;&gt;""),(Parametros!$B$4-B21)*24,""),"")</f>
        <v/>
      </c>
      <c r="R21" s="15" t="n"/>
    </row>
    <row r="22" ht="34" customHeight="1">
      <c r="A22" s="13" t="n"/>
      <c r="B22" s="14" t="n"/>
      <c r="C22" s="13" t="n"/>
      <c r="D22" s="13" t="n"/>
      <c r="E22" s="15" t="n"/>
      <c r="F22" s="15" t="n"/>
      <c r="G22" s="31" t="n"/>
      <c r="H22" s="32" t="n"/>
      <c r="I22" s="32" t="n"/>
      <c r="J22" s="13" t="n"/>
      <c r="K22" s="13" t="n"/>
      <c r="L22" s="15" t="n"/>
      <c r="M22" s="14" t="n"/>
      <c r="N22" s="13" t="n"/>
      <c r="O22" s="21">
        <f>IF(AND(J22="Autorizado",M22&lt;&gt;""),INT(M22)+Parametros!$B$2,"")</f>
        <v/>
      </c>
      <c r="P22" s="22">
        <f>IF(A22="","",IF(J22="Autorizado",IF(AND(F22&lt;&gt;"",G22&gt;0,H22&gt;=0,I22&gt;=H22,K22&lt;&gt;"",L22&lt;&gt;"",M22&lt;&gt;""),"Listo para iniciar","Autorización incompleta"),IF(J22="Pendiente",IF(IFERROR((Parametros!$B$4-B22)*24,0)&gt;Parametros!$B$3,"Pendiente vencido","Pendiente en tiempo"),"No iniciar")))</f>
        <v/>
      </c>
      <c r="Q22" s="34">
        <f>IFERROR(IF(AND(A22&lt;&gt;"",J22="Pendiente",B22&lt;&gt;""),(Parametros!$B$4-B22)*24,""),"")</f>
        <v/>
      </c>
      <c r="R22" s="15" t="n"/>
    </row>
    <row r="23" ht="34" customHeight="1">
      <c r="A23" s="13" t="n"/>
      <c r="B23" s="14" t="n"/>
      <c r="C23" s="13" t="n"/>
      <c r="D23" s="13" t="n"/>
      <c r="E23" s="15" t="n"/>
      <c r="F23" s="15" t="n"/>
      <c r="G23" s="31" t="n"/>
      <c r="H23" s="32" t="n"/>
      <c r="I23" s="32" t="n"/>
      <c r="J23" s="13" t="n"/>
      <c r="K23" s="13" t="n"/>
      <c r="L23" s="15" t="n"/>
      <c r="M23" s="14" t="n"/>
      <c r="N23" s="13" t="n"/>
      <c r="O23" s="18">
        <f>IF(AND(J23="Autorizado",M23&lt;&gt;""),INT(M23)+Parametros!$B$2,"")</f>
        <v/>
      </c>
      <c r="P23" s="19">
        <f>IF(A23="","",IF(J23="Autorizado",IF(AND(F23&lt;&gt;"",G23&gt;0,H23&gt;=0,I23&gt;=H23,K23&lt;&gt;"",L23&lt;&gt;"",M23&lt;&gt;""),"Listo para iniciar","Autorización incompleta"),IF(J23="Pendiente",IF(IFERROR((Parametros!$B$4-B23)*24,0)&gt;Parametros!$B$3,"Pendiente vencido","Pendiente en tiempo"),"No iniciar")))</f>
        <v/>
      </c>
      <c r="Q23" s="33">
        <f>IFERROR(IF(AND(A23&lt;&gt;"",J23="Pendiente",B23&lt;&gt;""),(Parametros!$B$4-B23)*24,""),"")</f>
        <v/>
      </c>
      <c r="R23" s="15" t="n"/>
    </row>
    <row r="24" ht="34" customHeight="1">
      <c r="A24" s="13" t="n"/>
      <c r="B24" s="14" t="n"/>
      <c r="C24" s="13" t="n"/>
      <c r="D24" s="13" t="n"/>
      <c r="E24" s="15" t="n"/>
      <c r="F24" s="15" t="n"/>
      <c r="G24" s="31" t="n"/>
      <c r="H24" s="32" t="n"/>
      <c r="I24" s="32" t="n"/>
      <c r="J24" s="13" t="n"/>
      <c r="K24" s="13" t="n"/>
      <c r="L24" s="15" t="n"/>
      <c r="M24" s="14" t="n"/>
      <c r="N24" s="13" t="n"/>
      <c r="O24" s="21">
        <f>IF(AND(J24="Autorizado",M24&lt;&gt;""),INT(M24)+Parametros!$B$2,"")</f>
        <v/>
      </c>
      <c r="P24" s="22">
        <f>IF(A24="","",IF(J24="Autorizado",IF(AND(F24&lt;&gt;"",G24&gt;0,H24&gt;=0,I24&gt;=H24,K24&lt;&gt;"",L24&lt;&gt;"",M24&lt;&gt;""),"Listo para iniciar","Autorización incompleta"),IF(J24="Pendiente",IF(IFERROR((Parametros!$B$4-B24)*24,0)&gt;Parametros!$B$3,"Pendiente vencido","Pendiente en tiempo"),"No iniciar")))</f>
        <v/>
      </c>
      <c r="Q24" s="34">
        <f>IFERROR(IF(AND(A24&lt;&gt;"",J24="Pendiente",B24&lt;&gt;""),(Parametros!$B$4-B24)*24,""),"")</f>
        <v/>
      </c>
      <c r="R24" s="15" t="n"/>
    </row>
    <row r="25" ht="34" customHeight="1">
      <c r="A25" s="13" t="n"/>
      <c r="B25" s="14" t="n"/>
      <c r="C25" s="13" t="n"/>
      <c r="D25" s="13" t="n"/>
      <c r="E25" s="15" t="n"/>
      <c r="F25" s="15" t="n"/>
      <c r="G25" s="31" t="n"/>
      <c r="H25" s="32" t="n"/>
      <c r="I25" s="32" t="n"/>
      <c r="J25" s="13" t="n"/>
      <c r="K25" s="13" t="n"/>
      <c r="L25" s="15" t="n"/>
      <c r="M25" s="14" t="n"/>
      <c r="N25" s="13" t="n"/>
      <c r="O25" s="18">
        <f>IF(AND(J25="Autorizado",M25&lt;&gt;""),INT(M25)+Parametros!$B$2,"")</f>
        <v/>
      </c>
      <c r="P25" s="19">
        <f>IF(A25="","",IF(J25="Autorizado",IF(AND(F25&lt;&gt;"",G25&gt;0,H25&gt;=0,I25&gt;=H25,K25&lt;&gt;"",L25&lt;&gt;"",M25&lt;&gt;""),"Listo para iniciar","Autorización incompleta"),IF(J25="Pendiente",IF(IFERROR((Parametros!$B$4-B25)*24,0)&gt;Parametros!$B$3,"Pendiente vencido","Pendiente en tiempo"),"No iniciar")))</f>
        <v/>
      </c>
      <c r="Q25" s="33">
        <f>IFERROR(IF(AND(A25&lt;&gt;"",J25="Pendiente",B25&lt;&gt;""),(Parametros!$B$4-B25)*24,""),"")</f>
        <v/>
      </c>
      <c r="R25" s="15" t="n"/>
    </row>
    <row r="26" ht="34" customHeight="1">
      <c r="A26" s="13" t="n"/>
      <c r="B26" s="14" t="n"/>
      <c r="C26" s="13" t="n"/>
      <c r="D26" s="13" t="n"/>
      <c r="E26" s="15" t="n"/>
      <c r="F26" s="15" t="n"/>
      <c r="G26" s="31" t="n"/>
      <c r="H26" s="32" t="n"/>
      <c r="I26" s="32" t="n"/>
      <c r="J26" s="13" t="n"/>
      <c r="K26" s="13" t="n"/>
      <c r="L26" s="15" t="n"/>
      <c r="M26" s="14" t="n"/>
      <c r="N26" s="13" t="n"/>
      <c r="O26" s="21">
        <f>IF(AND(J26="Autorizado",M26&lt;&gt;""),INT(M26)+Parametros!$B$2,"")</f>
        <v/>
      </c>
      <c r="P26" s="22">
        <f>IF(A26="","",IF(J26="Autorizado",IF(AND(F26&lt;&gt;"",G26&gt;0,H26&gt;=0,I26&gt;=H26,K26&lt;&gt;"",L26&lt;&gt;"",M26&lt;&gt;""),"Listo para iniciar","Autorización incompleta"),IF(J26="Pendiente",IF(IFERROR((Parametros!$B$4-B26)*24,0)&gt;Parametros!$B$3,"Pendiente vencido","Pendiente en tiempo"),"No iniciar")))</f>
        <v/>
      </c>
      <c r="Q26" s="34">
        <f>IFERROR(IF(AND(A26&lt;&gt;"",J26="Pendiente",B26&lt;&gt;""),(Parametros!$B$4-B26)*24,""),"")</f>
        <v/>
      </c>
      <c r="R26" s="15" t="n"/>
    </row>
    <row r="27" ht="34" customHeight="1">
      <c r="A27" s="13" t="n"/>
      <c r="B27" s="14" t="n"/>
      <c r="C27" s="13" t="n"/>
      <c r="D27" s="13" t="n"/>
      <c r="E27" s="15" t="n"/>
      <c r="F27" s="15" t="n"/>
      <c r="G27" s="31" t="n"/>
      <c r="H27" s="32" t="n"/>
      <c r="I27" s="32" t="n"/>
      <c r="J27" s="13" t="n"/>
      <c r="K27" s="13" t="n"/>
      <c r="L27" s="15" t="n"/>
      <c r="M27" s="14" t="n"/>
      <c r="N27" s="13" t="n"/>
      <c r="O27" s="18">
        <f>IF(AND(J27="Autorizado",M27&lt;&gt;""),INT(M27)+Parametros!$B$2,"")</f>
        <v/>
      </c>
      <c r="P27" s="19">
        <f>IF(A27="","",IF(J27="Autorizado",IF(AND(F27&lt;&gt;"",G27&gt;0,H27&gt;=0,I27&gt;=H27,K27&lt;&gt;"",L27&lt;&gt;"",M27&lt;&gt;""),"Listo para iniciar","Autorización incompleta"),IF(J27="Pendiente",IF(IFERROR((Parametros!$B$4-B27)*24,0)&gt;Parametros!$B$3,"Pendiente vencido","Pendiente en tiempo"),"No iniciar")))</f>
        <v/>
      </c>
      <c r="Q27" s="33">
        <f>IFERROR(IF(AND(A27&lt;&gt;"",J27="Pendiente",B27&lt;&gt;""),(Parametros!$B$4-B27)*24,""),"")</f>
        <v/>
      </c>
      <c r="R27" s="15" t="n"/>
    </row>
    <row r="28" ht="34" customHeight="1">
      <c r="A28" s="13" t="n"/>
      <c r="B28" s="14" t="n"/>
      <c r="C28" s="13" t="n"/>
      <c r="D28" s="13" t="n"/>
      <c r="E28" s="15" t="n"/>
      <c r="F28" s="15" t="n"/>
      <c r="G28" s="31" t="n"/>
      <c r="H28" s="32" t="n"/>
      <c r="I28" s="32" t="n"/>
      <c r="J28" s="13" t="n"/>
      <c r="K28" s="13" t="n"/>
      <c r="L28" s="15" t="n"/>
      <c r="M28" s="14" t="n"/>
      <c r="N28" s="13" t="n"/>
      <c r="O28" s="21">
        <f>IF(AND(J28="Autorizado",M28&lt;&gt;""),INT(M28)+Parametros!$B$2,"")</f>
        <v/>
      </c>
      <c r="P28" s="22">
        <f>IF(A28="","",IF(J28="Autorizado",IF(AND(F28&lt;&gt;"",G28&gt;0,H28&gt;=0,I28&gt;=H28,K28&lt;&gt;"",L28&lt;&gt;"",M28&lt;&gt;""),"Listo para iniciar","Autorización incompleta"),IF(J28="Pendiente",IF(IFERROR((Parametros!$B$4-B28)*24,0)&gt;Parametros!$B$3,"Pendiente vencido","Pendiente en tiempo"),"No iniciar")))</f>
        <v/>
      </c>
      <c r="Q28" s="34">
        <f>IFERROR(IF(AND(A28&lt;&gt;"",J28="Pendiente",B28&lt;&gt;""),(Parametros!$B$4-B28)*24,""),"")</f>
        <v/>
      </c>
      <c r="R28" s="15" t="n"/>
    </row>
    <row r="29" ht="34" customHeight="1">
      <c r="A29" s="13" t="n"/>
      <c r="B29" s="14" t="n"/>
      <c r="C29" s="13" t="n"/>
      <c r="D29" s="13" t="n"/>
      <c r="E29" s="15" t="n"/>
      <c r="F29" s="15" t="n"/>
      <c r="G29" s="31" t="n"/>
      <c r="H29" s="32" t="n"/>
      <c r="I29" s="32" t="n"/>
      <c r="J29" s="13" t="n"/>
      <c r="K29" s="13" t="n"/>
      <c r="L29" s="15" t="n"/>
      <c r="M29" s="14" t="n"/>
      <c r="N29" s="13" t="n"/>
      <c r="O29" s="18">
        <f>IF(AND(J29="Autorizado",M29&lt;&gt;""),INT(M29)+Parametros!$B$2,"")</f>
        <v/>
      </c>
      <c r="P29" s="19">
        <f>IF(A29="","",IF(J29="Autorizado",IF(AND(F29&lt;&gt;"",G29&gt;0,H29&gt;=0,I29&gt;=H29,K29&lt;&gt;"",L29&lt;&gt;"",M29&lt;&gt;""),"Listo para iniciar","Autorización incompleta"),IF(J29="Pendiente",IF(IFERROR((Parametros!$B$4-B29)*24,0)&gt;Parametros!$B$3,"Pendiente vencido","Pendiente en tiempo"),"No iniciar")))</f>
        <v/>
      </c>
      <c r="Q29" s="33">
        <f>IFERROR(IF(AND(A29&lt;&gt;"",J29="Pendiente",B29&lt;&gt;""),(Parametros!$B$4-B29)*24,""),"")</f>
        <v/>
      </c>
      <c r="R29" s="15" t="n"/>
    </row>
    <row r="30" ht="34" customHeight="1">
      <c r="A30" s="13" t="n"/>
      <c r="B30" s="14" t="n"/>
      <c r="C30" s="13" t="n"/>
      <c r="D30" s="13" t="n"/>
      <c r="E30" s="15" t="n"/>
      <c r="F30" s="15" t="n"/>
      <c r="G30" s="31" t="n"/>
      <c r="H30" s="32" t="n"/>
      <c r="I30" s="32" t="n"/>
      <c r="J30" s="13" t="n"/>
      <c r="K30" s="13" t="n"/>
      <c r="L30" s="15" t="n"/>
      <c r="M30" s="14" t="n"/>
      <c r="N30" s="13" t="n"/>
      <c r="O30" s="21">
        <f>IF(AND(J30="Autorizado",M30&lt;&gt;""),INT(M30)+Parametros!$B$2,"")</f>
        <v/>
      </c>
      <c r="P30" s="22">
        <f>IF(A30="","",IF(J30="Autorizado",IF(AND(F30&lt;&gt;"",G30&gt;0,H30&gt;=0,I30&gt;=H30,K30&lt;&gt;"",L30&lt;&gt;"",M30&lt;&gt;""),"Listo para iniciar","Autorización incompleta"),IF(J30="Pendiente",IF(IFERROR((Parametros!$B$4-B30)*24,0)&gt;Parametros!$B$3,"Pendiente vencido","Pendiente en tiempo"),"No iniciar")))</f>
        <v/>
      </c>
      <c r="Q30" s="34">
        <f>IFERROR(IF(AND(A30&lt;&gt;"",J30="Pendiente",B30&lt;&gt;""),(Parametros!$B$4-B30)*24,""),"")</f>
        <v/>
      </c>
      <c r="R30" s="15" t="n"/>
    </row>
    <row r="31" ht="34" customHeight="1">
      <c r="A31" s="13" t="n"/>
      <c r="B31" s="14" t="n"/>
      <c r="C31" s="13" t="n"/>
      <c r="D31" s="13" t="n"/>
      <c r="E31" s="15" t="n"/>
      <c r="F31" s="15" t="n"/>
      <c r="G31" s="31" t="n"/>
      <c r="H31" s="32" t="n"/>
      <c r="I31" s="32" t="n"/>
      <c r="J31" s="13" t="n"/>
      <c r="K31" s="13" t="n"/>
      <c r="L31" s="15" t="n"/>
      <c r="M31" s="14" t="n"/>
      <c r="N31" s="13" t="n"/>
      <c r="O31" s="18">
        <f>IF(AND(J31="Autorizado",M31&lt;&gt;""),INT(M31)+Parametros!$B$2,"")</f>
        <v/>
      </c>
      <c r="P31" s="19">
        <f>IF(A31="","",IF(J31="Autorizado",IF(AND(F31&lt;&gt;"",G31&gt;0,H31&gt;=0,I31&gt;=H31,K31&lt;&gt;"",L31&lt;&gt;"",M31&lt;&gt;""),"Listo para iniciar","Autorización incompleta"),IF(J31="Pendiente",IF(IFERROR((Parametros!$B$4-B31)*24,0)&gt;Parametros!$B$3,"Pendiente vencido","Pendiente en tiempo"),"No iniciar")))</f>
        <v/>
      </c>
      <c r="Q31" s="33">
        <f>IFERROR(IF(AND(A31&lt;&gt;"",J31="Pendiente",B31&lt;&gt;""),(Parametros!$B$4-B31)*24,""),"")</f>
        <v/>
      </c>
      <c r="R31" s="15" t="n"/>
    </row>
    <row r="32" ht="34" customHeight="1">
      <c r="A32" s="13" t="n"/>
      <c r="B32" s="14" t="n"/>
      <c r="C32" s="13" t="n"/>
      <c r="D32" s="13" t="n"/>
      <c r="E32" s="15" t="n"/>
      <c r="F32" s="15" t="n"/>
      <c r="G32" s="31" t="n"/>
      <c r="H32" s="32" t="n"/>
      <c r="I32" s="32" t="n"/>
      <c r="J32" s="13" t="n"/>
      <c r="K32" s="13" t="n"/>
      <c r="L32" s="15" t="n"/>
      <c r="M32" s="14" t="n"/>
      <c r="N32" s="13" t="n"/>
      <c r="O32" s="21">
        <f>IF(AND(J32="Autorizado",M32&lt;&gt;""),INT(M32)+Parametros!$B$2,"")</f>
        <v/>
      </c>
      <c r="P32" s="22">
        <f>IF(A32="","",IF(J32="Autorizado",IF(AND(F32&lt;&gt;"",G32&gt;0,H32&gt;=0,I32&gt;=H32,K32&lt;&gt;"",L32&lt;&gt;"",M32&lt;&gt;""),"Listo para iniciar","Autorización incompleta"),IF(J32="Pendiente",IF(IFERROR((Parametros!$B$4-B32)*24,0)&gt;Parametros!$B$3,"Pendiente vencido","Pendiente en tiempo"),"No iniciar")))</f>
        <v/>
      </c>
      <c r="Q32" s="34">
        <f>IFERROR(IF(AND(A32&lt;&gt;"",J32="Pendiente",B32&lt;&gt;""),(Parametros!$B$4-B32)*24,""),"")</f>
        <v/>
      </c>
      <c r="R32" s="15" t="n"/>
    </row>
    <row r="33" ht="34" customHeight="1">
      <c r="A33" s="13" t="n"/>
      <c r="B33" s="14" t="n"/>
      <c r="C33" s="13" t="n"/>
      <c r="D33" s="13" t="n"/>
      <c r="E33" s="15" t="n"/>
      <c r="F33" s="15" t="n"/>
      <c r="G33" s="31" t="n"/>
      <c r="H33" s="32" t="n"/>
      <c r="I33" s="32" t="n"/>
      <c r="J33" s="13" t="n"/>
      <c r="K33" s="13" t="n"/>
      <c r="L33" s="15" t="n"/>
      <c r="M33" s="14" t="n"/>
      <c r="N33" s="13" t="n"/>
      <c r="O33" s="18">
        <f>IF(AND(J33="Autorizado",M33&lt;&gt;""),INT(M33)+Parametros!$B$2,"")</f>
        <v/>
      </c>
      <c r="P33" s="19">
        <f>IF(A33="","",IF(J33="Autorizado",IF(AND(F33&lt;&gt;"",G33&gt;0,H33&gt;=0,I33&gt;=H33,K33&lt;&gt;"",L33&lt;&gt;"",M33&lt;&gt;""),"Listo para iniciar","Autorización incompleta"),IF(J33="Pendiente",IF(IFERROR((Parametros!$B$4-B33)*24,0)&gt;Parametros!$B$3,"Pendiente vencido","Pendiente en tiempo"),"No iniciar")))</f>
        <v/>
      </c>
      <c r="Q33" s="33">
        <f>IFERROR(IF(AND(A33&lt;&gt;"",J33="Pendiente",B33&lt;&gt;""),(Parametros!$B$4-B33)*24,""),"")</f>
        <v/>
      </c>
      <c r="R33" s="15" t="n"/>
    </row>
    <row r="34" ht="34" customHeight="1">
      <c r="A34" s="13" t="n"/>
      <c r="B34" s="14" t="n"/>
      <c r="C34" s="13" t="n"/>
      <c r="D34" s="13" t="n"/>
      <c r="E34" s="15" t="n"/>
      <c r="F34" s="15" t="n"/>
      <c r="G34" s="31" t="n"/>
      <c r="H34" s="32" t="n"/>
      <c r="I34" s="32" t="n"/>
      <c r="J34" s="13" t="n"/>
      <c r="K34" s="13" t="n"/>
      <c r="L34" s="15" t="n"/>
      <c r="M34" s="14" t="n"/>
      <c r="N34" s="13" t="n"/>
      <c r="O34" s="21">
        <f>IF(AND(J34="Autorizado",M34&lt;&gt;""),INT(M34)+Parametros!$B$2,"")</f>
        <v/>
      </c>
      <c r="P34" s="22">
        <f>IF(A34="","",IF(J34="Autorizado",IF(AND(F34&lt;&gt;"",G34&gt;0,H34&gt;=0,I34&gt;=H34,K34&lt;&gt;"",L34&lt;&gt;"",M34&lt;&gt;""),"Listo para iniciar","Autorización incompleta"),IF(J34="Pendiente",IF(IFERROR((Parametros!$B$4-B34)*24,0)&gt;Parametros!$B$3,"Pendiente vencido","Pendiente en tiempo"),"No iniciar")))</f>
        <v/>
      </c>
      <c r="Q34" s="34">
        <f>IFERROR(IF(AND(A34&lt;&gt;"",J34="Pendiente",B34&lt;&gt;""),(Parametros!$B$4-B34)*24,""),"")</f>
        <v/>
      </c>
      <c r="R34" s="15" t="n"/>
    </row>
    <row r="35" ht="34" customHeight="1">
      <c r="A35" s="13" t="n"/>
      <c r="B35" s="14" t="n"/>
      <c r="C35" s="13" t="n"/>
      <c r="D35" s="13" t="n"/>
      <c r="E35" s="15" t="n"/>
      <c r="F35" s="15" t="n"/>
      <c r="G35" s="31" t="n"/>
      <c r="H35" s="32" t="n"/>
      <c r="I35" s="32" t="n"/>
      <c r="J35" s="13" t="n"/>
      <c r="K35" s="13" t="n"/>
      <c r="L35" s="15" t="n"/>
      <c r="M35" s="14" t="n"/>
      <c r="N35" s="13" t="n"/>
      <c r="O35" s="18">
        <f>IF(AND(J35="Autorizado",M35&lt;&gt;""),INT(M35)+Parametros!$B$2,"")</f>
        <v/>
      </c>
      <c r="P35" s="19">
        <f>IF(A35="","",IF(J35="Autorizado",IF(AND(F35&lt;&gt;"",G35&gt;0,H35&gt;=0,I35&gt;=H35,K35&lt;&gt;"",L35&lt;&gt;"",M35&lt;&gt;""),"Listo para iniciar","Autorización incompleta"),IF(J35="Pendiente",IF(IFERROR((Parametros!$B$4-B35)*24,0)&gt;Parametros!$B$3,"Pendiente vencido","Pendiente en tiempo"),"No iniciar")))</f>
        <v/>
      </c>
      <c r="Q35" s="33">
        <f>IFERROR(IF(AND(A35&lt;&gt;"",J35="Pendiente",B35&lt;&gt;""),(Parametros!$B$4-B35)*24,""),"")</f>
        <v/>
      </c>
      <c r="R35" s="15" t="n"/>
    </row>
    <row r="36" ht="34" customHeight="1">
      <c r="A36" s="13" t="n"/>
      <c r="B36" s="14" t="n"/>
      <c r="C36" s="13" t="n"/>
      <c r="D36" s="13" t="n"/>
      <c r="E36" s="15" t="n"/>
      <c r="F36" s="15" t="n"/>
      <c r="G36" s="31" t="n"/>
      <c r="H36" s="32" t="n"/>
      <c r="I36" s="32" t="n"/>
      <c r="J36" s="13" t="n"/>
      <c r="K36" s="13" t="n"/>
      <c r="L36" s="15" t="n"/>
      <c r="M36" s="14" t="n"/>
      <c r="N36" s="13" t="n"/>
      <c r="O36" s="21">
        <f>IF(AND(J36="Autorizado",M36&lt;&gt;""),INT(M36)+Parametros!$B$2,"")</f>
        <v/>
      </c>
      <c r="P36" s="22">
        <f>IF(A36="","",IF(J36="Autorizado",IF(AND(F36&lt;&gt;"",G36&gt;0,H36&gt;=0,I36&gt;=H36,K36&lt;&gt;"",L36&lt;&gt;"",M36&lt;&gt;""),"Listo para iniciar","Autorización incompleta"),IF(J36="Pendiente",IF(IFERROR((Parametros!$B$4-B36)*24,0)&gt;Parametros!$B$3,"Pendiente vencido","Pendiente en tiempo"),"No iniciar")))</f>
        <v/>
      </c>
      <c r="Q36" s="34">
        <f>IFERROR(IF(AND(A36&lt;&gt;"",J36="Pendiente",B36&lt;&gt;""),(Parametros!$B$4-B36)*24,""),"")</f>
        <v/>
      </c>
      <c r="R36" s="15" t="n"/>
    </row>
    <row r="37" ht="34" customHeight="1">
      <c r="A37" s="13" t="n"/>
      <c r="B37" s="14" t="n"/>
      <c r="C37" s="13" t="n"/>
      <c r="D37" s="13" t="n"/>
      <c r="E37" s="15" t="n"/>
      <c r="F37" s="15" t="n"/>
      <c r="G37" s="31" t="n"/>
      <c r="H37" s="32" t="n"/>
      <c r="I37" s="32" t="n"/>
      <c r="J37" s="13" t="n"/>
      <c r="K37" s="13" t="n"/>
      <c r="L37" s="15" t="n"/>
      <c r="M37" s="14" t="n"/>
      <c r="N37" s="13" t="n"/>
      <c r="O37" s="18">
        <f>IF(AND(J37="Autorizado",M37&lt;&gt;""),INT(M37)+Parametros!$B$2,"")</f>
        <v/>
      </c>
      <c r="P37" s="19">
        <f>IF(A37="","",IF(J37="Autorizado",IF(AND(F37&lt;&gt;"",G37&gt;0,H37&gt;=0,I37&gt;=H37,K37&lt;&gt;"",L37&lt;&gt;"",M37&lt;&gt;""),"Listo para iniciar","Autorización incompleta"),IF(J37="Pendiente",IF(IFERROR((Parametros!$B$4-B37)*24,0)&gt;Parametros!$B$3,"Pendiente vencido","Pendiente en tiempo"),"No iniciar")))</f>
        <v/>
      </c>
      <c r="Q37" s="33">
        <f>IFERROR(IF(AND(A37&lt;&gt;"",J37="Pendiente",B37&lt;&gt;""),(Parametros!$B$4-B37)*24,""),"")</f>
        <v/>
      </c>
      <c r="R37" s="15" t="n"/>
    </row>
    <row r="38" ht="34" customHeight="1">
      <c r="A38" s="13" t="n"/>
      <c r="B38" s="14" t="n"/>
      <c r="C38" s="13" t="n"/>
      <c r="D38" s="13" t="n"/>
      <c r="E38" s="15" t="n"/>
      <c r="F38" s="15" t="n"/>
      <c r="G38" s="31" t="n"/>
      <c r="H38" s="32" t="n"/>
      <c r="I38" s="32" t="n"/>
      <c r="J38" s="13" t="n"/>
      <c r="K38" s="13" t="n"/>
      <c r="L38" s="15" t="n"/>
      <c r="M38" s="14" t="n"/>
      <c r="N38" s="13" t="n"/>
      <c r="O38" s="21">
        <f>IF(AND(J38="Autorizado",M38&lt;&gt;""),INT(M38)+Parametros!$B$2,"")</f>
        <v/>
      </c>
      <c r="P38" s="22">
        <f>IF(A38="","",IF(J38="Autorizado",IF(AND(F38&lt;&gt;"",G38&gt;0,H38&gt;=0,I38&gt;=H38,K38&lt;&gt;"",L38&lt;&gt;"",M38&lt;&gt;""),"Listo para iniciar","Autorización incompleta"),IF(J38="Pendiente",IF(IFERROR((Parametros!$B$4-B38)*24,0)&gt;Parametros!$B$3,"Pendiente vencido","Pendiente en tiempo"),"No iniciar")))</f>
        <v/>
      </c>
      <c r="Q38" s="34">
        <f>IFERROR(IF(AND(A38&lt;&gt;"",J38="Pendiente",B38&lt;&gt;""),(Parametros!$B$4-B38)*24,""),"")</f>
        <v/>
      </c>
      <c r="R38" s="15" t="n"/>
    </row>
    <row r="39" ht="34" customHeight="1">
      <c r="A39" s="13" t="n"/>
      <c r="B39" s="14" t="n"/>
      <c r="C39" s="13" t="n"/>
      <c r="D39" s="13" t="n"/>
      <c r="E39" s="15" t="n"/>
      <c r="F39" s="15" t="n"/>
      <c r="G39" s="31" t="n"/>
      <c r="H39" s="32" t="n"/>
      <c r="I39" s="32" t="n"/>
      <c r="J39" s="13" t="n"/>
      <c r="K39" s="13" t="n"/>
      <c r="L39" s="15" t="n"/>
      <c r="M39" s="14" t="n"/>
      <c r="N39" s="13" t="n"/>
      <c r="O39" s="18">
        <f>IF(AND(J39="Autorizado",M39&lt;&gt;""),INT(M39)+Parametros!$B$2,"")</f>
        <v/>
      </c>
      <c r="P39" s="19">
        <f>IF(A39="","",IF(J39="Autorizado",IF(AND(F39&lt;&gt;"",G39&gt;0,H39&gt;=0,I39&gt;=H39,K39&lt;&gt;"",L39&lt;&gt;"",M39&lt;&gt;""),"Listo para iniciar","Autorización incompleta"),IF(J39="Pendiente",IF(IFERROR((Parametros!$B$4-B39)*24,0)&gt;Parametros!$B$3,"Pendiente vencido","Pendiente en tiempo"),"No iniciar")))</f>
        <v/>
      </c>
      <c r="Q39" s="33">
        <f>IFERROR(IF(AND(A39&lt;&gt;"",J39="Pendiente",B39&lt;&gt;""),(Parametros!$B$4-B39)*24,""),"")</f>
        <v/>
      </c>
      <c r="R39" s="15" t="n"/>
    </row>
    <row r="40" ht="34" customHeight="1">
      <c r="A40" s="13" t="n"/>
      <c r="B40" s="14" t="n"/>
      <c r="C40" s="13" t="n"/>
      <c r="D40" s="13" t="n"/>
      <c r="E40" s="15" t="n"/>
      <c r="F40" s="15" t="n"/>
      <c r="G40" s="31" t="n"/>
      <c r="H40" s="32" t="n"/>
      <c r="I40" s="32" t="n"/>
      <c r="J40" s="13" t="n"/>
      <c r="K40" s="13" t="n"/>
      <c r="L40" s="15" t="n"/>
      <c r="M40" s="14" t="n"/>
      <c r="N40" s="13" t="n"/>
      <c r="O40" s="21">
        <f>IF(AND(J40="Autorizado",M40&lt;&gt;""),INT(M40)+Parametros!$B$2,"")</f>
        <v/>
      </c>
      <c r="P40" s="22">
        <f>IF(A40="","",IF(J40="Autorizado",IF(AND(F40&lt;&gt;"",G40&gt;0,H40&gt;=0,I40&gt;=H40,K40&lt;&gt;"",L40&lt;&gt;"",M40&lt;&gt;""),"Listo para iniciar","Autorización incompleta"),IF(J40="Pendiente",IF(IFERROR((Parametros!$B$4-B40)*24,0)&gt;Parametros!$B$3,"Pendiente vencido","Pendiente en tiempo"),"No iniciar")))</f>
        <v/>
      </c>
      <c r="Q40" s="34">
        <f>IFERROR(IF(AND(A40&lt;&gt;"",J40="Pendiente",B40&lt;&gt;""),(Parametros!$B$4-B40)*24,""),"")</f>
        <v/>
      </c>
      <c r="R40" s="15" t="n"/>
    </row>
    <row r="41" ht="34" customHeight="1">
      <c r="A41" s="13" t="n"/>
      <c r="B41" s="14" t="n"/>
      <c r="C41" s="13" t="n"/>
      <c r="D41" s="13" t="n"/>
      <c r="E41" s="15" t="n"/>
      <c r="F41" s="15" t="n"/>
      <c r="G41" s="31" t="n"/>
      <c r="H41" s="32" t="n"/>
      <c r="I41" s="32" t="n"/>
      <c r="J41" s="13" t="n"/>
      <c r="K41" s="13" t="n"/>
      <c r="L41" s="15" t="n"/>
      <c r="M41" s="14" t="n"/>
      <c r="N41" s="13" t="n"/>
      <c r="O41" s="18">
        <f>IF(AND(J41="Autorizado",M41&lt;&gt;""),INT(M41)+Parametros!$B$2,"")</f>
        <v/>
      </c>
      <c r="P41" s="19">
        <f>IF(A41="","",IF(J41="Autorizado",IF(AND(F41&lt;&gt;"",G41&gt;0,H41&gt;=0,I41&gt;=H41,K41&lt;&gt;"",L41&lt;&gt;"",M41&lt;&gt;""),"Listo para iniciar","Autorización incompleta"),IF(J41="Pendiente",IF(IFERROR((Parametros!$B$4-B41)*24,0)&gt;Parametros!$B$3,"Pendiente vencido","Pendiente en tiempo"),"No iniciar")))</f>
        <v/>
      </c>
      <c r="Q41" s="33">
        <f>IFERROR(IF(AND(A41&lt;&gt;"",J41="Pendiente",B41&lt;&gt;""),(Parametros!$B$4-B41)*24,""),"")</f>
        <v/>
      </c>
      <c r="R41" s="15" t="n"/>
    </row>
    <row r="42" ht="34" customHeight="1">
      <c r="A42" s="13" t="n"/>
      <c r="B42" s="14" t="n"/>
      <c r="C42" s="13" t="n"/>
      <c r="D42" s="13" t="n"/>
      <c r="E42" s="15" t="n"/>
      <c r="F42" s="15" t="n"/>
      <c r="G42" s="31" t="n"/>
      <c r="H42" s="32" t="n"/>
      <c r="I42" s="32" t="n"/>
      <c r="J42" s="13" t="n"/>
      <c r="K42" s="13" t="n"/>
      <c r="L42" s="15" t="n"/>
      <c r="M42" s="14" t="n"/>
      <c r="N42" s="13" t="n"/>
      <c r="O42" s="21">
        <f>IF(AND(J42="Autorizado",M42&lt;&gt;""),INT(M42)+Parametros!$B$2,"")</f>
        <v/>
      </c>
      <c r="P42" s="22">
        <f>IF(A42="","",IF(J42="Autorizado",IF(AND(F42&lt;&gt;"",G42&gt;0,H42&gt;=0,I42&gt;=H42,K42&lt;&gt;"",L42&lt;&gt;"",M42&lt;&gt;""),"Listo para iniciar","Autorización incompleta"),IF(J42="Pendiente",IF(IFERROR((Parametros!$B$4-B42)*24,0)&gt;Parametros!$B$3,"Pendiente vencido","Pendiente en tiempo"),"No iniciar")))</f>
        <v/>
      </c>
      <c r="Q42" s="34">
        <f>IFERROR(IF(AND(A42&lt;&gt;"",J42="Pendiente",B42&lt;&gt;""),(Parametros!$B$4-B42)*24,""),"")</f>
        <v/>
      </c>
      <c r="R42" s="15" t="n"/>
    </row>
    <row r="43" ht="34" customHeight="1">
      <c r="A43" s="13" t="n"/>
      <c r="B43" s="14" t="n"/>
      <c r="C43" s="13" t="n"/>
      <c r="D43" s="13" t="n"/>
      <c r="E43" s="15" t="n"/>
      <c r="F43" s="15" t="n"/>
      <c r="G43" s="31" t="n"/>
      <c r="H43" s="32" t="n"/>
      <c r="I43" s="32" t="n"/>
      <c r="J43" s="13" t="n"/>
      <c r="K43" s="13" t="n"/>
      <c r="L43" s="15" t="n"/>
      <c r="M43" s="14" t="n"/>
      <c r="N43" s="13" t="n"/>
      <c r="O43" s="18">
        <f>IF(AND(J43="Autorizado",M43&lt;&gt;""),INT(M43)+Parametros!$B$2,"")</f>
        <v/>
      </c>
      <c r="P43" s="19">
        <f>IF(A43="","",IF(J43="Autorizado",IF(AND(F43&lt;&gt;"",G43&gt;0,H43&gt;=0,I43&gt;=H43,K43&lt;&gt;"",L43&lt;&gt;"",M43&lt;&gt;""),"Listo para iniciar","Autorización incompleta"),IF(J43="Pendiente",IF(IFERROR((Parametros!$B$4-B43)*24,0)&gt;Parametros!$B$3,"Pendiente vencido","Pendiente en tiempo"),"No iniciar")))</f>
        <v/>
      </c>
      <c r="Q43" s="33">
        <f>IFERROR(IF(AND(A43&lt;&gt;"",J43="Pendiente",B43&lt;&gt;""),(Parametros!$B$4-B43)*24,""),"")</f>
        <v/>
      </c>
      <c r="R43" s="15" t="n"/>
    </row>
    <row r="44" ht="34" customHeight="1">
      <c r="A44" s="13" t="n"/>
      <c r="B44" s="14" t="n"/>
      <c r="C44" s="13" t="n"/>
      <c r="D44" s="13" t="n"/>
      <c r="E44" s="15" t="n"/>
      <c r="F44" s="15" t="n"/>
      <c r="G44" s="31" t="n"/>
      <c r="H44" s="32" t="n"/>
      <c r="I44" s="32" t="n"/>
      <c r="J44" s="13" t="n"/>
      <c r="K44" s="13" t="n"/>
      <c r="L44" s="15" t="n"/>
      <c r="M44" s="14" t="n"/>
      <c r="N44" s="13" t="n"/>
      <c r="O44" s="21">
        <f>IF(AND(J44="Autorizado",M44&lt;&gt;""),INT(M44)+Parametros!$B$2,"")</f>
        <v/>
      </c>
      <c r="P44" s="22">
        <f>IF(A44="","",IF(J44="Autorizado",IF(AND(F44&lt;&gt;"",G44&gt;0,H44&gt;=0,I44&gt;=H44,K44&lt;&gt;"",L44&lt;&gt;"",M44&lt;&gt;""),"Listo para iniciar","Autorización incompleta"),IF(J44="Pendiente",IF(IFERROR((Parametros!$B$4-B44)*24,0)&gt;Parametros!$B$3,"Pendiente vencido","Pendiente en tiempo"),"No iniciar")))</f>
        <v/>
      </c>
      <c r="Q44" s="34">
        <f>IFERROR(IF(AND(A44&lt;&gt;"",J44="Pendiente",B44&lt;&gt;""),(Parametros!$B$4-B44)*24,""),"")</f>
        <v/>
      </c>
      <c r="R44" s="15" t="n"/>
    </row>
    <row r="45" ht="34" customHeight="1">
      <c r="A45" s="13" t="n"/>
      <c r="B45" s="14" t="n"/>
      <c r="C45" s="13" t="n"/>
      <c r="D45" s="13" t="n"/>
      <c r="E45" s="15" t="n"/>
      <c r="F45" s="15" t="n"/>
      <c r="G45" s="31" t="n"/>
      <c r="H45" s="32" t="n"/>
      <c r="I45" s="32" t="n"/>
      <c r="J45" s="13" t="n"/>
      <c r="K45" s="13" t="n"/>
      <c r="L45" s="15" t="n"/>
      <c r="M45" s="14" t="n"/>
      <c r="N45" s="13" t="n"/>
      <c r="O45" s="18">
        <f>IF(AND(J45="Autorizado",M45&lt;&gt;""),INT(M45)+Parametros!$B$2,"")</f>
        <v/>
      </c>
      <c r="P45" s="19">
        <f>IF(A45="","",IF(J45="Autorizado",IF(AND(F45&lt;&gt;"",G45&gt;0,H45&gt;=0,I45&gt;=H45,K45&lt;&gt;"",L45&lt;&gt;"",M45&lt;&gt;""),"Listo para iniciar","Autorización incompleta"),IF(J45="Pendiente",IF(IFERROR((Parametros!$B$4-B45)*24,0)&gt;Parametros!$B$3,"Pendiente vencido","Pendiente en tiempo"),"No iniciar")))</f>
        <v/>
      </c>
      <c r="Q45" s="33">
        <f>IFERROR(IF(AND(A45&lt;&gt;"",J45="Pendiente",B45&lt;&gt;""),(Parametros!$B$4-B45)*24,""),"")</f>
        <v/>
      </c>
      <c r="R45" s="15" t="n"/>
    </row>
    <row r="46" ht="34" customHeight="1">
      <c r="A46" s="13" t="n"/>
      <c r="B46" s="14" t="n"/>
      <c r="C46" s="13" t="n"/>
      <c r="D46" s="13" t="n"/>
      <c r="E46" s="15" t="n"/>
      <c r="F46" s="15" t="n"/>
      <c r="G46" s="31" t="n"/>
      <c r="H46" s="32" t="n"/>
      <c r="I46" s="32" t="n"/>
      <c r="J46" s="13" t="n"/>
      <c r="K46" s="13" t="n"/>
      <c r="L46" s="15" t="n"/>
      <c r="M46" s="14" t="n"/>
      <c r="N46" s="13" t="n"/>
      <c r="O46" s="21">
        <f>IF(AND(J46="Autorizado",M46&lt;&gt;""),INT(M46)+Parametros!$B$2,"")</f>
        <v/>
      </c>
      <c r="P46" s="22">
        <f>IF(A46="","",IF(J46="Autorizado",IF(AND(F46&lt;&gt;"",G46&gt;0,H46&gt;=0,I46&gt;=H46,K46&lt;&gt;"",L46&lt;&gt;"",M46&lt;&gt;""),"Listo para iniciar","Autorización incompleta"),IF(J46="Pendiente",IF(IFERROR((Parametros!$B$4-B46)*24,0)&gt;Parametros!$B$3,"Pendiente vencido","Pendiente en tiempo"),"No iniciar")))</f>
        <v/>
      </c>
      <c r="Q46" s="34">
        <f>IFERROR(IF(AND(A46&lt;&gt;"",J46="Pendiente",B46&lt;&gt;""),(Parametros!$B$4-B46)*24,""),"")</f>
        <v/>
      </c>
      <c r="R46" s="15" t="n"/>
    </row>
    <row r="47" ht="34" customHeight="1">
      <c r="A47" s="13" t="n"/>
      <c r="B47" s="14" t="n"/>
      <c r="C47" s="13" t="n"/>
      <c r="D47" s="13" t="n"/>
      <c r="E47" s="15" t="n"/>
      <c r="F47" s="15" t="n"/>
      <c r="G47" s="31" t="n"/>
      <c r="H47" s="32" t="n"/>
      <c r="I47" s="32" t="n"/>
      <c r="J47" s="13" t="n"/>
      <c r="K47" s="13" t="n"/>
      <c r="L47" s="15" t="n"/>
      <c r="M47" s="14" t="n"/>
      <c r="N47" s="13" t="n"/>
      <c r="O47" s="18">
        <f>IF(AND(J47="Autorizado",M47&lt;&gt;""),INT(M47)+Parametros!$B$2,"")</f>
        <v/>
      </c>
      <c r="P47" s="19">
        <f>IF(A47="","",IF(J47="Autorizado",IF(AND(F47&lt;&gt;"",G47&gt;0,H47&gt;=0,I47&gt;=H47,K47&lt;&gt;"",L47&lt;&gt;"",M47&lt;&gt;""),"Listo para iniciar","Autorización incompleta"),IF(J47="Pendiente",IF(IFERROR((Parametros!$B$4-B47)*24,0)&gt;Parametros!$B$3,"Pendiente vencido","Pendiente en tiempo"),"No iniciar")))</f>
        <v/>
      </c>
      <c r="Q47" s="33">
        <f>IFERROR(IF(AND(A47&lt;&gt;"",J47="Pendiente",B47&lt;&gt;""),(Parametros!$B$4-B47)*24,""),"")</f>
        <v/>
      </c>
      <c r="R47" s="15" t="n"/>
    </row>
    <row r="48" ht="34" customHeight="1">
      <c r="A48" s="13" t="n"/>
      <c r="B48" s="14" t="n"/>
      <c r="C48" s="13" t="n"/>
      <c r="D48" s="13" t="n"/>
      <c r="E48" s="15" t="n"/>
      <c r="F48" s="15" t="n"/>
      <c r="G48" s="31" t="n"/>
      <c r="H48" s="32" t="n"/>
      <c r="I48" s="32" t="n"/>
      <c r="J48" s="13" t="n"/>
      <c r="K48" s="13" t="n"/>
      <c r="L48" s="15" t="n"/>
      <c r="M48" s="14" t="n"/>
      <c r="N48" s="13" t="n"/>
      <c r="O48" s="21">
        <f>IF(AND(J48="Autorizado",M48&lt;&gt;""),INT(M48)+Parametros!$B$2,"")</f>
        <v/>
      </c>
      <c r="P48" s="22">
        <f>IF(A48="","",IF(J48="Autorizado",IF(AND(F48&lt;&gt;"",G48&gt;0,H48&gt;=0,I48&gt;=H48,K48&lt;&gt;"",L48&lt;&gt;"",M48&lt;&gt;""),"Listo para iniciar","Autorización incompleta"),IF(J48="Pendiente",IF(IFERROR((Parametros!$B$4-B48)*24,0)&gt;Parametros!$B$3,"Pendiente vencido","Pendiente en tiempo"),"No iniciar")))</f>
        <v/>
      </c>
      <c r="Q48" s="34">
        <f>IFERROR(IF(AND(A48&lt;&gt;"",J48="Pendiente",B48&lt;&gt;""),(Parametros!$B$4-B48)*24,""),"")</f>
        <v/>
      </c>
      <c r="R48" s="15" t="n"/>
    </row>
    <row r="49" ht="34" customHeight="1">
      <c r="A49" s="13" t="n"/>
      <c r="B49" s="14" t="n"/>
      <c r="C49" s="13" t="n"/>
      <c r="D49" s="13" t="n"/>
      <c r="E49" s="15" t="n"/>
      <c r="F49" s="15" t="n"/>
      <c r="G49" s="31" t="n"/>
      <c r="H49" s="32" t="n"/>
      <c r="I49" s="32" t="n"/>
      <c r="J49" s="13" t="n"/>
      <c r="K49" s="13" t="n"/>
      <c r="L49" s="15" t="n"/>
      <c r="M49" s="14" t="n"/>
      <c r="N49" s="13" t="n"/>
      <c r="O49" s="18">
        <f>IF(AND(J49="Autorizado",M49&lt;&gt;""),INT(M49)+Parametros!$B$2,"")</f>
        <v/>
      </c>
      <c r="P49" s="19">
        <f>IF(A49="","",IF(J49="Autorizado",IF(AND(F49&lt;&gt;"",G49&gt;0,H49&gt;=0,I49&gt;=H49,K49&lt;&gt;"",L49&lt;&gt;"",M49&lt;&gt;""),"Listo para iniciar","Autorización incompleta"),IF(J49="Pendiente",IF(IFERROR((Parametros!$B$4-B49)*24,0)&gt;Parametros!$B$3,"Pendiente vencido","Pendiente en tiempo"),"No iniciar")))</f>
        <v/>
      </c>
      <c r="Q49" s="33">
        <f>IFERROR(IF(AND(A49&lt;&gt;"",J49="Pendiente",B49&lt;&gt;""),(Parametros!$B$4-B49)*24,""),"")</f>
        <v/>
      </c>
      <c r="R49" s="15" t="n"/>
    </row>
    <row r="50" ht="34" customHeight="1">
      <c r="A50" s="13" t="n"/>
      <c r="B50" s="14" t="n"/>
      <c r="C50" s="13" t="n"/>
      <c r="D50" s="13" t="n"/>
      <c r="E50" s="15" t="n"/>
      <c r="F50" s="15" t="n"/>
      <c r="G50" s="31" t="n"/>
      <c r="H50" s="32" t="n"/>
      <c r="I50" s="32" t="n"/>
      <c r="J50" s="13" t="n"/>
      <c r="K50" s="13" t="n"/>
      <c r="L50" s="15" t="n"/>
      <c r="M50" s="14" t="n"/>
      <c r="N50" s="13" t="n"/>
      <c r="O50" s="21">
        <f>IF(AND(J50="Autorizado",M50&lt;&gt;""),INT(M50)+Parametros!$B$2,"")</f>
        <v/>
      </c>
      <c r="P50" s="22">
        <f>IF(A50="","",IF(J50="Autorizado",IF(AND(F50&lt;&gt;"",G50&gt;0,H50&gt;=0,I50&gt;=H50,K50&lt;&gt;"",L50&lt;&gt;"",M50&lt;&gt;""),"Listo para iniciar","Autorización incompleta"),IF(J50="Pendiente",IF(IFERROR((Parametros!$B$4-B50)*24,0)&gt;Parametros!$B$3,"Pendiente vencido","Pendiente en tiempo"),"No iniciar")))</f>
        <v/>
      </c>
      <c r="Q50" s="34">
        <f>IFERROR(IF(AND(A50&lt;&gt;"",J50="Pendiente",B50&lt;&gt;""),(Parametros!$B$4-B50)*24,""),"")</f>
        <v/>
      </c>
      <c r="R50" s="15" t="n"/>
    </row>
    <row r="51" ht="34" customHeight="1">
      <c r="A51" s="13" t="n"/>
      <c r="B51" s="14" t="n"/>
      <c r="C51" s="13" t="n"/>
      <c r="D51" s="13" t="n"/>
      <c r="E51" s="15" t="n"/>
      <c r="F51" s="15" t="n"/>
      <c r="G51" s="31" t="n"/>
      <c r="H51" s="32" t="n"/>
      <c r="I51" s="32" t="n"/>
      <c r="J51" s="13" t="n"/>
      <c r="K51" s="13" t="n"/>
      <c r="L51" s="15" t="n"/>
      <c r="M51" s="14" t="n"/>
      <c r="N51" s="13" t="n"/>
      <c r="O51" s="18">
        <f>IF(AND(J51="Autorizado",M51&lt;&gt;""),INT(M51)+Parametros!$B$2,"")</f>
        <v/>
      </c>
      <c r="P51" s="19">
        <f>IF(A51="","",IF(J51="Autorizado",IF(AND(F51&lt;&gt;"",G51&gt;0,H51&gt;=0,I51&gt;=H51,K51&lt;&gt;"",L51&lt;&gt;"",M51&lt;&gt;""),"Listo para iniciar","Autorización incompleta"),IF(J51="Pendiente",IF(IFERROR((Parametros!$B$4-B51)*24,0)&gt;Parametros!$B$3,"Pendiente vencido","Pendiente en tiempo"),"No iniciar")))</f>
        <v/>
      </c>
      <c r="Q51" s="33">
        <f>IFERROR(IF(AND(A51&lt;&gt;"",J51="Pendiente",B51&lt;&gt;""),(Parametros!$B$4-B51)*24,""),"")</f>
        <v/>
      </c>
      <c r="R51" s="15" t="n"/>
    </row>
    <row r="52" ht="34" customHeight="1">
      <c r="A52" s="13" t="n"/>
      <c r="B52" s="14" t="n"/>
      <c r="C52" s="13" t="n"/>
      <c r="D52" s="13" t="n"/>
      <c r="E52" s="15" t="n"/>
      <c r="F52" s="15" t="n"/>
      <c r="G52" s="31" t="n"/>
      <c r="H52" s="32" t="n"/>
      <c r="I52" s="32" t="n"/>
      <c r="J52" s="13" t="n"/>
      <c r="K52" s="13" t="n"/>
      <c r="L52" s="15" t="n"/>
      <c r="M52" s="14" t="n"/>
      <c r="N52" s="13" t="n"/>
      <c r="O52" s="21">
        <f>IF(AND(J52="Autorizado",M52&lt;&gt;""),INT(M52)+Parametros!$B$2,"")</f>
        <v/>
      </c>
      <c r="P52" s="22">
        <f>IF(A52="","",IF(J52="Autorizado",IF(AND(F52&lt;&gt;"",G52&gt;0,H52&gt;=0,I52&gt;=H52,K52&lt;&gt;"",L52&lt;&gt;"",M52&lt;&gt;""),"Listo para iniciar","Autorización incompleta"),IF(J52="Pendiente",IF(IFERROR((Parametros!$B$4-B52)*24,0)&gt;Parametros!$B$3,"Pendiente vencido","Pendiente en tiempo"),"No iniciar")))</f>
        <v/>
      </c>
      <c r="Q52" s="34">
        <f>IFERROR(IF(AND(A52&lt;&gt;"",J52="Pendiente",B52&lt;&gt;""),(Parametros!$B$4-B52)*24,""),"")</f>
        <v/>
      </c>
      <c r="R52" s="15" t="n"/>
    </row>
    <row r="53" ht="34" customHeight="1">
      <c r="A53" s="13" t="n"/>
      <c r="B53" s="14" t="n"/>
      <c r="C53" s="13" t="n"/>
      <c r="D53" s="13" t="n"/>
      <c r="E53" s="15" t="n"/>
      <c r="F53" s="15" t="n"/>
      <c r="G53" s="31" t="n"/>
      <c r="H53" s="32" t="n"/>
      <c r="I53" s="32" t="n"/>
      <c r="J53" s="13" t="n"/>
      <c r="K53" s="13" t="n"/>
      <c r="L53" s="15" t="n"/>
      <c r="M53" s="14" t="n"/>
      <c r="N53" s="13" t="n"/>
      <c r="O53" s="18">
        <f>IF(AND(J53="Autorizado",M53&lt;&gt;""),INT(M53)+Parametros!$B$2,"")</f>
        <v/>
      </c>
      <c r="P53" s="19">
        <f>IF(A53="","",IF(J53="Autorizado",IF(AND(F53&lt;&gt;"",G53&gt;0,H53&gt;=0,I53&gt;=H53,K53&lt;&gt;"",L53&lt;&gt;"",M53&lt;&gt;""),"Listo para iniciar","Autorización incompleta"),IF(J53="Pendiente",IF(IFERROR((Parametros!$B$4-B53)*24,0)&gt;Parametros!$B$3,"Pendiente vencido","Pendiente en tiempo"),"No iniciar")))</f>
        <v/>
      </c>
      <c r="Q53" s="33">
        <f>IFERROR(IF(AND(A53&lt;&gt;"",J53="Pendiente",B53&lt;&gt;""),(Parametros!$B$4-B53)*24,""),"")</f>
        <v/>
      </c>
      <c r="R53" s="15" t="n"/>
    </row>
    <row r="54" ht="34" customHeight="1">
      <c r="A54" s="13" t="n"/>
      <c r="B54" s="14" t="n"/>
      <c r="C54" s="13" t="n"/>
      <c r="D54" s="13" t="n"/>
      <c r="E54" s="15" t="n"/>
      <c r="F54" s="15" t="n"/>
      <c r="G54" s="31" t="n"/>
      <c r="H54" s="32" t="n"/>
      <c r="I54" s="32" t="n"/>
      <c r="J54" s="13" t="n"/>
      <c r="K54" s="13" t="n"/>
      <c r="L54" s="15" t="n"/>
      <c r="M54" s="14" t="n"/>
      <c r="N54" s="13" t="n"/>
      <c r="O54" s="21">
        <f>IF(AND(J54="Autorizado",M54&lt;&gt;""),INT(M54)+Parametros!$B$2,"")</f>
        <v/>
      </c>
      <c r="P54" s="22">
        <f>IF(A54="","",IF(J54="Autorizado",IF(AND(F54&lt;&gt;"",G54&gt;0,H54&gt;=0,I54&gt;=H54,K54&lt;&gt;"",L54&lt;&gt;"",M54&lt;&gt;""),"Listo para iniciar","Autorización incompleta"),IF(J54="Pendiente",IF(IFERROR((Parametros!$B$4-B54)*24,0)&gt;Parametros!$B$3,"Pendiente vencido","Pendiente en tiempo"),"No iniciar")))</f>
        <v/>
      </c>
      <c r="Q54" s="34">
        <f>IFERROR(IF(AND(A54&lt;&gt;"",J54="Pendiente",B54&lt;&gt;""),(Parametros!$B$4-B54)*24,""),"")</f>
        <v/>
      </c>
      <c r="R54" s="15" t="n"/>
    </row>
    <row r="55" ht="34" customHeight="1">
      <c r="A55" s="13" t="n"/>
      <c r="B55" s="14" t="n"/>
      <c r="C55" s="13" t="n"/>
      <c r="D55" s="13" t="n"/>
      <c r="E55" s="15" t="n"/>
      <c r="F55" s="15" t="n"/>
      <c r="G55" s="31" t="n"/>
      <c r="H55" s="32" t="n"/>
      <c r="I55" s="32" t="n"/>
      <c r="J55" s="13" t="n"/>
      <c r="K55" s="13" t="n"/>
      <c r="L55" s="15" t="n"/>
      <c r="M55" s="14" t="n"/>
      <c r="N55" s="13" t="n"/>
      <c r="O55" s="18">
        <f>IF(AND(J55="Autorizado",M55&lt;&gt;""),INT(M55)+Parametros!$B$2,"")</f>
        <v/>
      </c>
      <c r="P55" s="19">
        <f>IF(A55="","",IF(J55="Autorizado",IF(AND(F55&lt;&gt;"",G55&gt;0,H55&gt;=0,I55&gt;=H55,K55&lt;&gt;"",L55&lt;&gt;"",M55&lt;&gt;""),"Listo para iniciar","Autorización incompleta"),IF(J55="Pendiente",IF(IFERROR((Parametros!$B$4-B55)*24,0)&gt;Parametros!$B$3,"Pendiente vencido","Pendiente en tiempo"),"No iniciar")))</f>
        <v/>
      </c>
      <c r="Q55" s="33">
        <f>IFERROR(IF(AND(A55&lt;&gt;"",J55="Pendiente",B55&lt;&gt;""),(Parametros!$B$4-B55)*24,""),"")</f>
        <v/>
      </c>
      <c r="R55" s="15" t="n"/>
    </row>
    <row r="56" ht="34" customHeight="1">
      <c r="A56" s="13" t="n"/>
      <c r="B56" s="14" t="n"/>
      <c r="C56" s="13" t="n"/>
      <c r="D56" s="13" t="n"/>
      <c r="E56" s="15" t="n"/>
      <c r="F56" s="15" t="n"/>
      <c r="G56" s="31" t="n"/>
      <c r="H56" s="32" t="n"/>
      <c r="I56" s="32" t="n"/>
      <c r="J56" s="13" t="n"/>
      <c r="K56" s="13" t="n"/>
      <c r="L56" s="15" t="n"/>
      <c r="M56" s="14" t="n"/>
      <c r="N56" s="13" t="n"/>
      <c r="O56" s="21">
        <f>IF(AND(J56="Autorizado",M56&lt;&gt;""),INT(M56)+Parametros!$B$2,"")</f>
        <v/>
      </c>
      <c r="P56" s="22">
        <f>IF(A56="","",IF(J56="Autorizado",IF(AND(F56&lt;&gt;"",G56&gt;0,H56&gt;=0,I56&gt;=H56,K56&lt;&gt;"",L56&lt;&gt;"",M56&lt;&gt;""),"Listo para iniciar","Autorización incompleta"),IF(J56="Pendiente",IF(IFERROR((Parametros!$B$4-B56)*24,0)&gt;Parametros!$B$3,"Pendiente vencido","Pendiente en tiempo"),"No iniciar")))</f>
        <v/>
      </c>
      <c r="Q56" s="34">
        <f>IFERROR(IF(AND(A56&lt;&gt;"",J56="Pendiente",B56&lt;&gt;""),(Parametros!$B$4-B56)*24,""),"")</f>
        <v/>
      </c>
      <c r="R56" s="15" t="n"/>
    </row>
    <row r="57" ht="34" customHeight="1">
      <c r="A57" s="13" t="n"/>
      <c r="B57" s="14" t="n"/>
      <c r="C57" s="13" t="n"/>
      <c r="D57" s="13" t="n"/>
      <c r="E57" s="15" t="n"/>
      <c r="F57" s="15" t="n"/>
      <c r="G57" s="31" t="n"/>
      <c r="H57" s="32" t="n"/>
      <c r="I57" s="32" t="n"/>
      <c r="J57" s="13" t="n"/>
      <c r="K57" s="13" t="n"/>
      <c r="L57" s="15" t="n"/>
      <c r="M57" s="14" t="n"/>
      <c r="N57" s="13" t="n"/>
      <c r="O57" s="18">
        <f>IF(AND(J57="Autorizado",M57&lt;&gt;""),INT(M57)+Parametros!$B$2,"")</f>
        <v/>
      </c>
      <c r="P57" s="19">
        <f>IF(A57="","",IF(J57="Autorizado",IF(AND(F57&lt;&gt;"",G57&gt;0,H57&gt;=0,I57&gt;=H57,K57&lt;&gt;"",L57&lt;&gt;"",M57&lt;&gt;""),"Listo para iniciar","Autorización incompleta"),IF(J57="Pendiente",IF(IFERROR((Parametros!$B$4-B57)*24,0)&gt;Parametros!$B$3,"Pendiente vencido","Pendiente en tiempo"),"No iniciar")))</f>
        <v/>
      </c>
      <c r="Q57" s="33">
        <f>IFERROR(IF(AND(A57&lt;&gt;"",J57="Pendiente",B57&lt;&gt;""),(Parametros!$B$4-B57)*24,""),"")</f>
        <v/>
      </c>
      <c r="R57" s="15" t="n"/>
    </row>
    <row r="58" ht="34" customHeight="1">
      <c r="A58" s="13" t="n"/>
      <c r="B58" s="14" t="n"/>
      <c r="C58" s="13" t="n"/>
      <c r="D58" s="13" t="n"/>
      <c r="E58" s="15" t="n"/>
      <c r="F58" s="15" t="n"/>
      <c r="G58" s="31" t="n"/>
      <c r="H58" s="32" t="n"/>
      <c r="I58" s="32" t="n"/>
      <c r="J58" s="13" t="n"/>
      <c r="K58" s="13" t="n"/>
      <c r="L58" s="15" t="n"/>
      <c r="M58" s="14" t="n"/>
      <c r="N58" s="13" t="n"/>
      <c r="O58" s="21">
        <f>IF(AND(J58="Autorizado",M58&lt;&gt;""),INT(M58)+Parametros!$B$2,"")</f>
        <v/>
      </c>
      <c r="P58" s="22">
        <f>IF(A58="","",IF(J58="Autorizado",IF(AND(F58&lt;&gt;"",G58&gt;0,H58&gt;=0,I58&gt;=H58,K58&lt;&gt;"",L58&lt;&gt;"",M58&lt;&gt;""),"Listo para iniciar","Autorización incompleta"),IF(J58="Pendiente",IF(IFERROR((Parametros!$B$4-B58)*24,0)&gt;Parametros!$B$3,"Pendiente vencido","Pendiente en tiempo"),"No iniciar")))</f>
        <v/>
      </c>
      <c r="Q58" s="34">
        <f>IFERROR(IF(AND(A58&lt;&gt;"",J58="Pendiente",B58&lt;&gt;""),(Parametros!$B$4-B58)*24,""),"")</f>
        <v/>
      </c>
      <c r="R58" s="15" t="n"/>
    </row>
    <row r="59" ht="34" customHeight="1">
      <c r="A59" s="13" t="n"/>
      <c r="B59" s="14" t="n"/>
      <c r="C59" s="13" t="n"/>
      <c r="D59" s="13" t="n"/>
      <c r="E59" s="15" t="n"/>
      <c r="F59" s="15" t="n"/>
      <c r="G59" s="31" t="n"/>
      <c r="H59" s="32" t="n"/>
      <c r="I59" s="32" t="n"/>
      <c r="J59" s="13" t="n"/>
      <c r="K59" s="13" t="n"/>
      <c r="L59" s="15" t="n"/>
      <c r="M59" s="14" t="n"/>
      <c r="N59" s="13" t="n"/>
      <c r="O59" s="18">
        <f>IF(AND(J59="Autorizado",M59&lt;&gt;""),INT(M59)+Parametros!$B$2,"")</f>
        <v/>
      </c>
      <c r="P59" s="19">
        <f>IF(A59="","",IF(J59="Autorizado",IF(AND(F59&lt;&gt;"",G59&gt;0,H59&gt;=0,I59&gt;=H59,K59&lt;&gt;"",L59&lt;&gt;"",M59&lt;&gt;""),"Listo para iniciar","Autorización incompleta"),IF(J59="Pendiente",IF(IFERROR((Parametros!$B$4-B59)*24,0)&gt;Parametros!$B$3,"Pendiente vencido","Pendiente en tiempo"),"No iniciar")))</f>
        <v/>
      </c>
      <c r="Q59" s="33">
        <f>IFERROR(IF(AND(A59&lt;&gt;"",J59="Pendiente",B59&lt;&gt;""),(Parametros!$B$4-B59)*24,""),"")</f>
        <v/>
      </c>
      <c r="R59" s="15" t="n"/>
    </row>
    <row r="60" ht="34" customHeight="1">
      <c r="A60" s="13" t="n"/>
      <c r="B60" s="14" t="n"/>
      <c r="C60" s="13" t="n"/>
      <c r="D60" s="13" t="n"/>
      <c r="E60" s="15" t="n"/>
      <c r="F60" s="15" t="n"/>
      <c r="G60" s="31" t="n"/>
      <c r="H60" s="32" t="n"/>
      <c r="I60" s="32" t="n"/>
      <c r="J60" s="13" t="n"/>
      <c r="K60" s="13" t="n"/>
      <c r="L60" s="15" t="n"/>
      <c r="M60" s="14" t="n"/>
      <c r="N60" s="13" t="n"/>
      <c r="O60" s="21">
        <f>IF(AND(J60="Autorizado",M60&lt;&gt;""),INT(M60)+Parametros!$B$2,"")</f>
        <v/>
      </c>
      <c r="P60" s="22">
        <f>IF(A60="","",IF(J60="Autorizado",IF(AND(F60&lt;&gt;"",G60&gt;0,H60&gt;=0,I60&gt;=H60,K60&lt;&gt;"",L60&lt;&gt;"",M60&lt;&gt;""),"Listo para iniciar","Autorización incompleta"),IF(J60="Pendiente",IF(IFERROR((Parametros!$B$4-B60)*24,0)&gt;Parametros!$B$3,"Pendiente vencido","Pendiente en tiempo"),"No iniciar")))</f>
        <v/>
      </c>
      <c r="Q60" s="34">
        <f>IFERROR(IF(AND(A60&lt;&gt;"",J60="Pendiente",B60&lt;&gt;""),(Parametros!$B$4-B60)*24,""),"")</f>
        <v/>
      </c>
      <c r="R60" s="15" t="n"/>
    </row>
    <row r="61" ht="34" customHeight="1">
      <c r="A61" s="13" t="n"/>
      <c r="B61" s="14" t="n"/>
      <c r="C61" s="13" t="n"/>
      <c r="D61" s="13" t="n"/>
      <c r="E61" s="15" t="n"/>
      <c r="F61" s="15" t="n"/>
      <c r="G61" s="31" t="n"/>
      <c r="H61" s="32" t="n"/>
      <c r="I61" s="32" t="n"/>
      <c r="J61" s="13" t="n"/>
      <c r="K61" s="13" t="n"/>
      <c r="L61" s="15" t="n"/>
      <c r="M61" s="14" t="n"/>
      <c r="N61" s="13" t="n"/>
      <c r="O61" s="18">
        <f>IF(AND(J61="Autorizado",M61&lt;&gt;""),INT(M61)+Parametros!$B$2,"")</f>
        <v/>
      </c>
      <c r="P61" s="19">
        <f>IF(A61="","",IF(J61="Autorizado",IF(AND(F61&lt;&gt;"",G61&gt;0,H61&gt;=0,I61&gt;=H61,K61&lt;&gt;"",L61&lt;&gt;"",M61&lt;&gt;""),"Listo para iniciar","Autorización incompleta"),IF(J61="Pendiente",IF(IFERROR((Parametros!$B$4-B61)*24,0)&gt;Parametros!$B$3,"Pendiente vencido","Pendiente en tiempo"),"No iniciar")))</f>
        <v/>
      </c>
      <c r="Q61" s="33">
        <f>IFERROR(IF(AND(A61&lt;&gt;"",J61="Pendiente",B61&lt;&gt;""),(Parametros!$B$4-B61)*24,""),"")</f>
        <v/>
      </c>
      <c r="R61" s="15" t="n"/>
    </row>
    <row r="62" ht="34" customHeight="1">
      <c r="A62" s="13" t="n"/>
      <c r="B62" s="14" t="n"/>
      <c r="C62" s="13" t="n"/>
      <c r="D62" s="13" t="n"/>
      <c r="E62" s="15" t="n"/>
      <c r="F62" s="15" t="n"/>
      <c r="G62" s="31" t="n"/>
      <c r="H62" s="32" t="n"/>
      <c r="I62" s="32" t="n"/>
      <c r="J62" s="13" t="n"/>
      <c r="K62" s="13" t="n"/>
      <c r="L62" s="15" t="n"/>
      <c r="M62" s="14" t="n"/>
      <c r="N62" s="13" t="n"/>
      <c r="O62" s="21">
        <f>IF(AND(J62="Autorizado",M62&lt;&gt;""),INT(M62)+Parametros!$B$2,"")</f>
        <v/>
      </c>
      <c r="P62" s="22">
        <f>IF(A62="","",IF(J62="Autorizado",IF(AND(F62&lt;&gt;"",G62&gt;0,H62&gt;=0,I62&gt;=H62,K62&lt;&gt;"",L62&lt;&gt;"",M62&lt;&gt;""),"Listo para iniciar","Autorización incompleta"),IF(J62="Pendiente",IF(IFERROR((Parametros!$B$4-B62)*24,0)&gt;Parametros!$B$3,"Pendiente vencido","Pendiente en tiempo"),"No iniciar")))</f>
        <v/>
      </c>
      <c r="Q62" s="34">
        <f>IFERROR(IF(AND(A62&lt;&gt;"",J62="Pendiente",B62&lt;&gt;""),(Parametros!$B$4-B62)*24,""),"")</f>
        <v/>
      </c>
      <c r="R62" s="15" t="n"/>
    </row>
    <row r="63" ht="34" customHeight="1">
      <c r="A63" s="13" t="n"/>
      <c r="B63" s="14" t="n"/>
      <c r="C63" s="13" t="n"/>
      <c r="D63" s="13" t="n"/>
      <c r="E63" s="15" t="n"/>
      <c r="F63" s="15" t="n"/>
      <c r="G63" s="31" t="n"/>
      <c r="H63" s="32" t="n"/>
      <c r="I63" s="32" t="n"/>
      <c r="J63" s="13" t="n"/>
      <c r="K63" s="13" t="n"/>
      <c r="L63" s="15" t="n"/>
      <c r="M63" s="14" t="n"/>
      <c r="N63" s="13" t="n"/>
      <c r="O63" s="18">
        <f>IF(AND(J63="Autorizado",M63&lt;&gt;""),INT(M63)+Parametros!$B$2,"")</f>
        <v/>
      </c>
      <c r="P63" s="19">
        <f>IF(A63="","",IF(J63="Autorizado",IF(AND(F63&lt;&gt;"",G63&gt;0,H63&gt;=0,I63&gt;=H63,K63&lt;&gt;"",L63&lt;&gt;"",M63&lt;&gt;""),"Listo para iniciar","Autorización incompleta"),IF(J63="Pendiente",IF(IFERROR((Parametros!$B$4-B63)*24,0)&gt;Parametros!$B$3,"Pendiente vencido","Pendiente en tiempo"),"No iniciar")))</f>
        <v/>
      </c>
      <c r="Q63" s="33">
        <f>IFERROR(IF(AND(A63&lt;&gt;"",J63="Pendiente",B63&lt;&gt;""),(Parametros!$B$4-B63)*24,""),"")</f>
        <v/>
      </c>
      <c r="R63" s="15" t="n"/>
    </row>
    <row r="64" ht="34" customHeight="1">
      <c r="A64" s="13" t="n"/>
      <c r="B64" s="14" t="n"/>
      <c r="C64" s="13" t="n"/>
      <c r="D64" s="13" t="n"/>
      <c r="E64" s="15" t="n"/>
      <c r="F64" s="15" t="n"/>
      <c r="G64" s="31" t="n"/>
      <c r="H64" s="32" t="n"/>
      <c r="I64" s="32" t="n"/>
      <c r="J64" s="13" t="n"/>
      <c r="K64" s="13" t="n"/>
      <c r="L64" s="15" t="n"/>
      <c r="M64" s="14" t="n"/>
      <c r="N64" s="13" t="n"/>
      <c r="O64" s="21">
        <f>IF(AND(J64="Autorizado",M64&lt;&gt;""),INT(M64)+Parametros!$B$2,"")</f>
        <v/>
      </c>
      <c r="P64" s="22">
        <f>IF(A64="","",IF(J64="Autorizado",IF(AND(F64&lt;&gt;"",G64&gt;0,H64&gt;=0,I64&gt;=H64,K64&lt;&gt;"",L64&lt;&gt;"",M64&lt;&gt;""),"Listo para iniciar","Autorización incompleta"),IF(J64="Pendiente",IF(IFERROR((Parametros!$B$4-B64)*24,0)&gt;Parametros!$B$3,"Pendiente vencido","Pendiente en tiempo"),"No iniciar")))</f>
        <v/>
      </c>
      <c r="Q64" s="34">
        <f>IFERROR(IF(AND(A64&lt;&gt;"",J64="Pendiente",B64&lt;&gt;""),(Parametros!$B$4-B64)*24,""),"")</f>
        <v/>
      </c>
      <c r="R64" s="15" t="n"/>
    </row>
    <row r="65" ht="34" customHeight="1">
      <c r="A65" s="13" t="n"/>
      <c r="B65" s="14" t="n"/>
      <c r="C65" s="13" t="n"/>
      <c r="D65" s="13" t="n"/>
      <c r="E65" s="15" t="n"/>
      <c r="F65" s="15" t="n"/>
      <c r="G65" s="31" t="n"/>
      <c r="H65" s="32" t="n"/>
      <c r="I65" s="32" t="n"/>
      <c r="J65" s="13" t="n"/>
      <c r="K65" s="13" t="n"/>
      <c r="L65" s="15" t="n"/>
      <c r="M65" s="14" t="n"/>
      <c r="N65" s="13" t="n"/>
      <c r="O65" s="18">
        <f>IF(AND(J65="Autorizado",M65&lt;&gt;""),INT(M65)+Parametros!$B$2,"")</f>
        <v/>
      </c>
      <c r="P65" s="19">
        <f>IF(A65="","",IF(J65="Autorizado",IF(AND(F65&lt;&gt;"",G65&gt;0,H65&gt;=0,I65&gt;=H65,K65&lt;&gt;"",L65&lt;&gt;"",M65&lt;&gt;""),"Listo para iniciar","Autorización incompleta"),IF(J65="Pendiente",IF(IFERROR((Parametros!$B$4-B65)*24,0)&gt;Parametros!$B$3,"Pendiente vencido","Pendiente en tiempo"),"No iniciar")))</f>
        <v/>
      </c>
      <c r="Q65" s="33">
        <f>IFERROR(IF(AND(A65&lt;&gt;"",J65="Pendiente",B65&lt;&gt;""),(Parametros!$B$4-B65)*24,""),"")</f>
        <v/>
      </c>
      <c r="R65" s="15" t="n"/>
    </row>
    <row r="66" ht="34" customHeight="1">
      <c r="A66" s="13" t="n"/>
      <c r="B66" s="14" t="n"/>
      <c r="C66" s="13" t="n"/>
      <c r="D66" s="13" t="n"/>
      <c r="E66" s="15" t="n"/>
      <c r="F66" s="15" t="n"/>
      <c r="G66" s="31" t="n"/>
      <c r="H66" s="32" t="n"/>
      <c r="I66" s="32" t="n"/>
      <c r="J66" s="13" t="n"/>
      <c r="K66" s="13" t="n"/>
      <c r="L66" s="15" t="n"/>
      <c r="M66" s="14" t="n"/>
      <c r="N66" s="13" t="n"/>
      <c r="O66" s="21">
        <f>IF(AND(J66="Autorizado",M66&lt;&gt;""),INT(M66)+Parametros!$B$2,"")</f>
        <v/>
      </c>
      <c r="P66" s="22">
        <f>IF(A66="","",IF(J66="Autorizado",IF(AND(F66&lt;&gt;"",G66&gt;0,H66&gt;=0,I66&gt;=H66,K66&lt;&gt;"",L66&lt;&gt;"",M66&lt;&gt;""),"Listo para iniciar","Autorización incompleta"),IF(J66="Pendiente",IF(IFERROR((Parametros!$B$4-B66)*24,0)&gt;Parametros!$B$3,"Pendiente vencido","Pendiente en tiempo"),"No iniciar")))</f>
        <v/>
      </c>
      <c r="Q66" s="34">
        <f>IFERROR(IF(AND(A66&lt;&gt;"",J66="Pendiente",B66&lt;&gt;""),(Parametros!$B$4-B66)*24,""),"")</f>
        <v/>
      </c>
      <c r="R66" s="15" t="n"/>
    </row>
    <row r="67" ht="34" customHeight="1">
      <c r="A67" s="13" t="n"/>
      <c r="B67" s="14" t="n"/>
      <c r="C67" s="13" t="n"/>
      <c r="D67" s="13" t="n"/>
      <c r="E67" s="15" t="n"/>
      <c r="F67" s="15" t="n"/>
      <c r="G67" s="31" t="n"/>
      <c r="H67" s="32" t="n"/>
      <c r="I67" s="32" t="n"/>
      <c r="J67" s="13" t="n"/>
      <c r="K67" s="13" t="n"/>
      <c r="L67" s="15" t="n"/>
      <c r="M67" s="14" t="n"/>
      <c r="N67" s="13" t="n"/>
      <c r="O67" s="18">
        <f>IF(AND(J67="Autorizado",M67&lt;&gt;""),INT(M67)+Parametros!$B$2,"")</f>
        <v/>
      </c>
      <c r="P67" s="19">
        <f>IF(A67="","",IF(J67="Autorizado",IF(AND(F67&lt;&gt;"",G67&gt;0,H67&gt;=0,I67&gt;=H67,K67&lt;&gt;"",L67&lt;&gt;"",M67&lt;&gt;""),"Listo para iniciar","Autorización incompleta"),IF(J67="Pendiente",IF(IFERROR((Parametros!$B$4-B67)*24,0)&gt;Parametros!$B$3,"Pendiente vencido","Pendiente en tiempo"),"No iniciar")))</f>
        <v/>
      </c>
      <c r="Q67" s="33">
        <f>IFERROR(IF(AND(A67&lt;&gt;"",J67="Pendiente",B67&lt;&gt;""),(Parametros!$B$4-B67)*24,""),"")</f>
        <v/>
      </c>
      <c r="R67" s="15" t="n"/>
    </row>
    <row r="68" ht="34" customHeight="1">
      <c r="A68" s="13" t="n"/>
      <c r="B68" s="14" t="n"/>
      <c r="C68" s="13" t="n"/>
      <c r="D68" s="13" t="n"/>
      <c r="E68" s="15" t="n"/>
      <c r="F68" s="15" t="n"/>
      <c r="G68" s="31" t="n"/>
      <c r="H68" s="32" t="n"/>
      <c r="I68" s="32" t="n"/>
      <c r="J68" s="13" t="n"/>
      <c r="K68" s="13" t="n"/>
      <c r="L68" s="15" t="n"/>
      <c r="M68" s="14" t="n"/>
      <c r="N68" s="13" t="n"/>
      <c r="O68" s="21">
        <f>IF(AND(J68="Autorizado",M68&lt;&gt;""),INT(M68)+Parametros!$B$2,"")</f>
        <v/>
      </c>
      <c r="P68" s="22">
        <f>IF(A68="","",IF(J68="Autorizado",IF(AND(F68&lt;&gt;"",G68&gt;0,H68&gt;=0,I68&gt;=H68,K68&lt;&gt;"",L68&lt;&gt;"",M68&lt;&gt;""),"Listo para iniciar","Autorización incompleta"),IF(J68="Pendiente",IF(IFERROR((Parametros!$B$4-B68)*24,0)&gt;Parametros!$B$3,"Pendiente vencido","Pendiente en tiempo"),"No iniciar")))</f>
        <v/>
      </c>
      <c r="Q68" s="34">
        <f>IFERROR(IF(AND(A68&lt;&gt;"",J68="Pendiente",B68&lt;&gt;""),(Parametros!$B$4-B68)*24,""),"")</f>
        <v/>
      </c>
      <c r="R68" s="15" t="n"/>
    </row>
    <row r="69" ht="34" customHeight="1">
      <c r="A69" s="13" t="n"/>
      <c r="B69" s="14" t="n"/>
      <c r="C69" s="13" t="n"/>
      <c r="D69" s="13" t="n"/>
      <c r="E69" s="15" t="n"/>
      <c r="F69" s="15" t="n"/>
      <c r="G69" s="31" t="n"/>
      <c r="H69" s="32" t="n"/>
      <c r="I69" s="32" t="n"/>
      <c r="J69" s="13" t="n"/>
      <c r="K69" s="13" t="n"/>
      <c r="L69" s="15" t="n"/>
      <c r="M69" s="14" t="n"/>
      <c r="N69" s="13" t="n"/>
      <c r="O69" s="18">
        <f>IF(AND(J69="Autorizado",M69&lt;&gt;""),INT(M69)+Parametros!$B$2,"")</f>
        <v/>
      </c>
      <c r="P69" s="19">
        <f>IF(A69="","",IF(J69="Autorizado",IF(AND(F69&lt;&gt;"",G69&gt;0,H69&gt;=0,I69&gt;=H69,K69&lt;&gt;"",L69&lt;&gt;"",M69&lt;&gt;""),"Listo para iniciar","Autorización incompleta"),IF(J69="Pendiente",IF(IFERROR((Parametros!$B$4-B69)*24,0)&gt;Parametros!$B$3,"Pendiente vencido","Pendiente en tiempo"),"No iniciar")))</f>
        <v/>
      </c>
      <c r="Q69" s="33">
        <f>IFERROR(IF(AND(A69&lt;&gt;"",J69="Pendiente",B69&lt;&gt;""),(Parametros!$B$4-B69)*24,""),"")</f>
        <v/>
      </c>
      <c r="R69" s="15" t="n"/>
    </row>
    <row r="70" ht="34" customHeight="1">
      <c r="A70" s="13" t="n"/>
      <c r="B70" s="14" t="n"/>
      <c r="C70" s="13" t="n"/>
      <c r="D70" s="13" t="n"/>
      <c r="E70" s="15" t="n"/>
      <c r="F70" s="15" t="n"/>
      <c r="G70" s="31" t="n"/>
      <c r="H70" s="32" t="n"/>
      <c r="I70" s="32" t="n"/>
      <c r="J70" s="13" t="n"/>
      <c r="K70" s="13" t="n"/>
      <c r="L70" s="15" t="n"/>
      <c r="M70" s="14" t="n"/>
      <c r="N70" s="13" t="n"/>
      <c r="O70" s="21">
        <f>IF(AND(J70="Autorizado",M70&lt;&gt;""),INT(M70)+Parametros!$B$2,"")</f>
        <v/>
      </c>
      <c r="P70" s="22">
        <f>IF(A70="","",IF(J70="Autorizado",IF(AND(F70&lt;&gt;"",G70&gt;0,H70&gt;=0,I70&gt;=H70,K70&lt;&gt;"",L70&lt;&gt;"",M70&lt;&gt;""),"Listo para iniciar","Autorización incompleta"),IF(J70="Pendiente",IF(IFERROR((Parametros!$B$4-B70)*24,0)&gt;Parametros!$B$3,"Pendiente vencido","Pendiente en tiempo"),"No iniciar")))</f>
        <v/>
      </c>
      <c r="Q70" s="34">
        <f>IFERROR(IF(AND(A70&lt;&gt;"",J70="Pendiente",B70&lt;&gt;""),(Parametros!$B$4-B70)*24,""),"")</f>
        <v/>
      </c>
      <c r="R70" s="15" t="n"/>
    </row>
    <row r="71" ht="34" customHeight="1">
      <c r="A71" s="13" t="n"/>
      <c r="B71" s="14" t="n"/>
      <c r="C71" s="13" t="n"/>
      <c r="D71" s="13" t="n"/>
      <c r="E71" s="15" t="n"/>
      <c r="F71" s="15" t="n"/>
      <c r="G71" s="31" t="n"/>
      <c r="H71" s="32" t="n"/>
      <c r="I71" s="32" t="n"/>
      <c r="J71" s="13" t="n"/>
      <c r="K71" s="13" t="n"/>
      <c r="L71" s="15" t="n"/>
      <c r="M71" s="14" t="n"/>
      <c r="N71" s="13" t="n"/>
      <c r="O71" s="18">
        <f>IF(AND(J71="Autorizado",M71&lt;&gt;""),INT(M71)+Parametros!$B$2,"")</f>
        <v/>
      </c>
      <c r="P71" s="19">
        <f>IF(A71="","",IF(J71="Autorizado",IF(AND(F71&lt;&gt;"",G71&gt;0,H71&gt;=0,I71&gt;=H71,K71&lt;&gt;"",L71&lt;&gt;"",M71&lt;&gt;""),"Listo para iniciar","Autorización incompleta"),IF(J71="Pendiente",IF(IFERROR((Parametros!$B$4-B71)*24,0)&gt;Parametros!$B$3,"Pendiente vencido","Pendiente en tiempo"),"No iniciar")))</f>
        <v/>
      </c>
      <c r="Q71" s="33">
        <f>IFERROR(IF(AND(A71&lt;&gt;"",J71="Pendiente",B71&lt;&gt;""),(Parametros!$B$4-B71)*24,""),"")</f>
        <v/>
      </c>
      <c r="R71" s="15" t="n"/>
    </row>
    <row r="72" ht="34" customHeight="1">
      <c r="A72" s="13" t="n"/>
      <c r="B72" s="14" t="n"/>
      <c r="C72" s="13" t="n"/>
      <c r="D72" s="13" t="n"/>
      <c r="E72" s="15" t="n"/>
      <c r="F72" s="15" t="n"/>
      <c r="G72" s="31" t="n"/>
      <c r="H72" s="32" t="n"/>
      <c r="I72" s="32" t="n"/>
      <c r="J72" s="13" t="n"/>
      <c r="K72" s="13" t="n"/>
      <c r="L72" s="15" t="n"/>
      <c r="M72" s="14" t="n"/>
      <c r="N72" s="13" t="n"/>
      <c r="O72" s="21">
        <f>IF(AND(J72="Autorizado",M72&lt;&gt;""),INT(M72)+Parametros!$B$2,"")</f>
        <v/>
      </c>
      <c r="P72" s="22">
        <f>IF(A72="","",IF(J72="Autorizado",IF(AND(F72&lt;&gt;"",G72&gt;0,H72&gt;=0,I72&gt;=H72,K72&lt;&gt;"",L72&lt;&gt;"",M72&lt;&gt;""),"Listo para iniciar","Autorización incompleta"),IF(J72="Pendiente",IF(IFERROR((Parametros!$B$4-B72)*24,0)&gt;Parametros!$B$3,"Pendiente vencido","Pendiente en tiempo"),"No iniciar")))</f>
        <v/>
      </c>
      <c r="Q72" s="34">
        <f>IFERROR(IF(AND(A72&lt;&gt;"",J72="Pendiente",B72&lt;&gt;""),(Parametros!$B$4-B72)*24,""),"")</f>
        <v/>
      </c>
      <c r="R72" s="15" t="n"/>
    </row>
    <row r="73" ht="34" customHeight="1">
      <c r="A73" s="13" t="n"/>
      <c r="B73" s="14" t="n"/>
      <c r="C73" s="13" t="n"/>
      <c r="D73" s="13" t="n"/>
      <c r="E73" s="15" t="n"/>
      <c r="F73" s="15" t="n"/>
      <c r="G73" s="31" t="n"/>
      <c r="H73" s="32" t="n"/>
      <c r="I73" s="32" t="n"/>
      <c r="J73" s="13" t="n"/>
      <c r="K73" s="13" t="n"/>
      <c r="L73" s="15" t="n"/>
      <c r="M73" s="14" t="n"/>
      <c r="N73" s="13" t="n"/>
      <c r="O73" s="18">
        <f>IF(AND(J73="Autorizado",M73&lt;&gt;""),INT(M73)+Parametros!$B$2,"")</f>
        <v/>
      </c>
      <c r="P73" s="19">
        <f>IF(A73="","",IF(J73="Autorizado",IF(AND(F73&lt;&gt;"",G73&gt;0,H73&gt;=0,I73&gt;=H73,K73&lt;&gt;"",L73&lt;&gt;"",M73&lt;&gt;""),"Listo para iniciar","Autorización incompleta"),IF(J73="Pendiente",IF(IFERROR((Parametros!$B$4-B73)*24,0)&gt;Parametros!$B$3,"Pendiente vencido","Pendiente en tiempo"),"No iniciar")))</f>
        <v/>
      </c>
      <c r="Q73" s="33">
        <f>IFERROR(IF(AND(A73&lt;&gt;"",J73="Pendiente",B73&lt;&gt;""),(Parametros!$B$4-B73)*24,""),"")</f>
        <v/>
      </c>
      <c r="R73" s="15" t="n"/>
    </row>
    <row r="74" ht="34" customHeight="1">
      <c r="A74" s="13" t="n"/>
      <c r="B74" s="14" t="n"/>
      <c r="C74" s="13" t="n"/>
      <c r="D74" s="13" t="n"/>
      <c r="E74" s="15" t="n"/>
      <c r="F74" s="15" t="n"/>
      <c r="G74" s="31" t="n"/>
      <c r="H74" s="32" t="n"/>
      <c r="I74" s="32" t="n"/>
      <c r="J74" s="13" t="n"/>
      <c r="K74" s="13" t="n"/>
      <c r="L74" s="15" t="n"/>
      <c r="M74" s="14" t="n"/>
      <c r="N74" s="13" t="n"/>
      <c r="O74" s="21">
        <f>IF(AND(J74="Autorizado",M74&lt;&gt;""),INT(M74)+Parametros!$B$2,"")</f>
        <v/>
      </c>
      <c r="P74" s="22">
        <f>IF(A74="","",IF(J74="Autorizado",IF(AND(F74&lt;&gt;"",G74&gt;0,H74&gt;=0,I74&gt;=H74,K74&lt;&gt;"",L74&lt;&gt;"",M74&lt;&gt;""),"Listo para iniciar","Autorización incompleta"),IF(J74="Pendiente",IF(IFERROR((Parametros!$B$4-B74)*24,0)&gt;Parametros!$B$3,"Pendiente vencido","Pendiente en tiempo"),"No iniciar")))</f>
        <v/>
      </c>
      <c r="Q74" s="34">
        <f>IFERROR(IF(AND(A74&lt;&gt;"",J74="Pendiente",B74&lt;&gt;""),(Parametros!$B$4-B74)*24,""),"")</f>
        <v/>
      </c>
      <c r="R74" s="15" t="n"/>
    </row>
    <row r="75" ht="34" customHeight="1">
      <c r="A75" s="13" t="n"/>
      <c r="B75" s="14" t="n"/>
      <c r="C75" s="13" t="n"/>
      <c r="D75" s="13" t="n"/>
      <c r="E75" s="15" t="n"/>
      <c r="F75" s="15" t="n"/>
      <c r="G75" s="31" t="n"/>
      <c r="H75" s="32" t="n"/>
      <c r="I75" s="32" t="n"/>
      <c r="J75" s="13" t="n"/>
      <c r="K75" s="13" t="n"/>
      <c r="L75" s="15" t="n"/>
      <c r="M75" s="14" t="n"/>
      <c r="N75" s="13" t="n"/>
      <c r="O75" s="18">
        <f>IF(AND(J75="Autorizado",M75&lt;&gt;""),INT(M75)+Parametros!$B$2,"")</f>
        <v/>
      </c>
      <c r="P75" s="19">
        <f>IF(A75="","",IF(J75="Autorizado",IF(AND(F75&lt;&gt;"",G75&gt;0,H75&gt;=0,I75&gt;=H75,K75&lt;&gt;"",L75&lt;&gt;"",M75&lt;&gt;""),"Listo para iniciar","Autorización incompleta"),IF(J75="Pendiente",IF(IFERROR((Parametros!$B$4-B75)*24,0)&gt;Parametros!$B$3,"Pendiente vencido","Pendiente en tiempo"),"No iniciar")))</f>
        <v/>
      </c>
      <c r="Q75" s="33">
        <f>IFERROR(IF(AND(A75&lt;&gt;"",J75="Pendiente",B75&lt;&gt;""),(Parametros!$B$4-B75)*24,""),"")</f>
        <v/>
      </c>
      <c r="R75" s="15" t="n"/>
    </row>
    <row r="76" ht="34" customHeight="1">
      <c r="A76" s="13" t="n"/>
      <c r="B76" s="14" t="n"/>
      <c r="C76" s="13" t="n"/>
      <c r="D76" s="13" t="n"/>
      <c r="E76" s="15" t="n"/>
      <c r="F76" s="15" t="n"/>
      <c r="G76" s="31" t="n"/>
      <c r="H76" s="32" t="n"/>
      <c r="I76" s="32" t="n"/>
      <c r="J76" s="13" t="n"/>
      <c r="K76" s="13" t="n"/>
      <c r="L76" s="15" t="n"/>
      <c r="M76" s="14" t="n"/>
      <c r="N76" s="13" t="n"/>
      <c r="O76" s="21">
        <f>IF(AND(J76="Autorizado",M76&lt;&gt;""),INT(M76)+Parametros!$B$2,"")</f>
        <v/>
      </c>
      <c r="P76" s="22">
        <f>IF(A76="","",IF(J76="Autorizado",IF(AND(F76&lt;&gt;"",G76&gt;0,H76&gt;=0,I76&gt;=H76,K76&lt;&gt;"",L76&lt;&gt;"",M76&lt;&gt;""),"Listo para iniciar","Autorización incompleta"),IF(J76="Pendiente",IF(IFERROR((Parametros!$B$4-B76)*24,0)&gt;Parametros!$B$3,"Pendiente vencido","Pendiente en tiempo"),"No iniciar")))</f>
        <v/>
      </c>
      <c r="Q76" s="34">
        <f>IFERROR(IF(AND(A76&lt;&gt;"",J76="Pendiente",B76&lt;&gt;""),(Parametros!$B$4-B76)*24,""),"")</f>
        <v/>
      </c>
      <c r="R76" s="15" t="n"/>
    </row>
    <row r="77" ht="34" customHeight="1">
      <c r="A77" s="13" t="n"/>
      <c r="B77" s="14" t="n"/>
      <c r="C77" s="13" t="n"/>
      <c r="D77" s="13" t="n"/>
      <c r="E77" s="15" t="n"/>
      <c r="F77" s="15" t="n"/>
      <c r="G77" s="31" t="n"/>
      <c r="H77" s="32" t="n"/>
      <c r="I77" s="32" t="n"/>
      <c r="J77" s="13" t="n"/>
      <c r="K77" s="13" t="n"/>
      <c r="L77" s="15" t="n"/>
      <c r="M77" s="14" t="n"/>
      <c r="N77" s="13" t="n"/>
      <c r="O77" s="18">
        <f>IF(AND(J77="Autorizado",M77&lt;&gt;""),INT(M77)+Parametros!$B$2,"")</f>
        <v/>
      </c>
      <c r="P77" s="19">
        <f>IF(A77="","",IF(J77="Autorizado",IF(AND(F77&lt;&gt;"",G77&gt;0,H77&gt;=0,I77&gt;=H77,K77&lt;&gt;"",L77&lt;&gt;"",M77&lt;&gt;""),"Listo para iniciar","Autorización incompleta"),IF(J77="Pendiente",IF(IFERROR((Parametros!$B$4-B77)*24,0)&gt;Parametros!$B$3,"Pendiente vencido","Pendiente en tiempo"),"No iniciar")))</f>
        <v/>
      </c>
      <c r="Q77" s="33">
        <f>IFERROR(IF(AND(A77&lt;&gt;"",J77="Pendiente",B77&lt;&gt;""),(Parametros!$B$4-B77)*24,""),"")</f>
        <v/>
      </c>
      <c r="R77" s="15" t="n"/>
    </row>
    <row r="78" ht="34" customHeight="1">
      <c r="A78" s="13" t="n"/>
      <c r="B78" s="14" t="n"/>
      <c r="C78" s="13" t="n"/>
      <c r="D78" s="13" t="n"/>
      <c r="E78" s="15" t="n"/>
      <c r="F78" s="15" t="n"/>
      <c r="G78" s="31" t="n"/>
      <c r="H78" s="32" t="n"/>
      <c r="I78" s="32" t="n"/>
      <c r="J78" s="13" t="n"/>
      <c r="K78" s="13" t="n"/>
      <c r="L78" s="15" t="n"/>
      <c r="M78" s="14" t="n"/>
      <c r="N78" s="13" t="n"/>
      <c r="O78" s="21">
        <f>IF(AND(J78="Autorizado",M78&lt;&gt;""),INT(M78)+Parametros!$B$2,"")</f>
        <v/>
      </c>
      <c r="P78" s="22">
        <f>IF(A78="","",IF(J78="Autorizado",IF(AND(F78&lt;&gt;"",G78&gt;0,H78&gt;=0,I78&gt;=H78,K78&lt;&gt;"",L78&lt;&gt;"",M78&lt;&gt;""),"Listo para iniciar","Autorización incompleta"),IF(J78="Pendiente",IF(IFERROR((Parametros!$B$4-B78)*24,0)&gt;Parametros!$B$3,"Pendiente vencido","Pendiente en tiempo"),"No iniciar")))</f>
        <v/>
      </c>
      <c r="Q78" s="34">
        <f>IFERROR(IF(AND(A78&lt;&gt;"",J78="Pendiente",B78&lt;&gt;""),(Parametros!$B$4-B78)*24,""),"")</f>
        <v/>
      </c>
      <c r="R78" s="15" t="n"/>
    </row>
    <row r="79" ht="34" customHeight="1">
      <c r="A79" s="13" t="n"/>
      <c r="B79" s="14" t="n"/>
      <c r="C79" s="13" t="n"/>
      <c r="D79" s="13" t="n"/>
      <c r="E79" s="15" t="n"/>
      <c r="F79" s="15" t="n"/>
      <c r="G79" s="31" t="n"/>
      <c r="H79" s="32" t="n"/>
      <c r="I79" s="32" t="n"/>
      <c r="J79" s="13" t="n"/>
      <c r="K79" s="13" t="n"/>
      <c r="L79" s="15" t="n"/>
      <c r="M79" s="14" t="n"/>
      <c r="N79" s="13" t="n"/>
      <c r="O79" s="18">
        <f>IF(AND(J79="Autorizado",M79&lt;&gt;""),INT(M79)+Parametros!$B$2,"")</f>
        <v/>
      </c>
      <c r="P79" s="19">
        <f>IF(A79="","",IF(J79="Autorizado",IF(AND(F79&lt;&gt;"",G79&gt;0,H79&gt;=0,I79&gt;=H79,K79&lt;&gt;"",L79&lt;&gt;"",M79&lt;&gt;""),"Listo para iniciar","Autorización incompleta"),IF(J79="Pendiente",IF(IFERROR((Parametros!$B$4-B79)*24,0)&gt;Parametros!$B$3,"Pendiente vencido","Pendiente en tiempo"),"No iniciar")))</f>
        <v/>
      </c>
      <c r="Q79" s="33">
        <f>IFERROR(IF(AND(A79&lt;&gt;"",J79="Pendiente",B79&lt;&gt;""),(Parametros!$B$4-B79)*24,""),"")</f>
        <v/>
      </c>
      <c r="R79" s="15" t="n"/>
    </row>
    <row r="80" ht="34" customHeight="1">
      <c r="A80" s="13" t="n"/>
      <c r="B80" s="14" t="n"/>
      <c r="C80" s="13" t="n"/>
      <c r="D80" s="13" t="n"/>
      <c r="E80" s="15" t="n"/>
      <c r="F80" s="15" t="n"/>
      <c r="G80" s="31" t="n"/>
      <c r="H80" s="32" t="n"/>
      <c r="I80" s="32" t="n"/>
      <c r="J80" s="13" t="n"/>
      <c r="K80" s="13" t="n"/>
      <c r="L80" s="15" t="n"/>
      <c r="M80" s="14" t="n"/>
      <c r="N80" s="13" t="n"/>
      <c r="O80" s="21">
        <f>IF(AND(J80="Autorizado",M80&lt;&gt;""),INT(M80)+Parametros!$B$2,"")</f>
        <v/>
      </c>
      <c r="P80" s="22">
        <f>IF(A80="","",IF(J80="Autorizado",IF(AND(F80&lt;&gt;"",G80&gt;0,H80&gt;=0,I80&gt;=H80,K80&lt;&gt;"",L80&lt;&gt;"",M80&lt;&gt;""),"Listo para iniciar","Autorización incompleta"),IF(J80="Pendiente",IF(IFERROR((Parametros!$B$4-B80)*24,0)&gt;Parametros!$B$3,"Pendiente vencido","Pendiente en tiempo"),"No iniciar")))</f>
        <v/>
      </c>
      <c r="Q80" s="34">
        <f>IFERROR(IF(AND(A80&lt;&gt;"",J80="Pendiente",B80&lt;&gt;""),(Parametros!$B$4-B80)*24,""),"")</f>
        <v/>
      </c>
      <c r="R80" s="15" t="n"/>
    </row>
    <row r="81" ht="34" customHeight="1">
      <c r="A81" s="13" t="n"/>
      <c r="B81" s="14" t="n"/>
      <c r="C81" s="13" t="n"/>
      <c r="D81" s="13" t="n"/>
      <c r="E81" s="15" t="n"/>
      <c r="F81" s="15" t="n"/>
      <c r="G81" s="31" t="n"/>
      <c r="H81" s="32" t="n"/>
      <c r="I81" s="32" t="n"/>
      <c r="J81" s="13" t="n"/>
      <c r="K81" s="13" t="n"/>
      <c r="L81" s="15" t="n"/>
      <c r="M81" s="14" t="n"/>
      <c r="N81" s="13" t="n"/>
      <c r="O81" s="18">
        <f>IF(AND(J81="Autorizado",M81&lt;&gt;""),INT(M81)+Parametros!$B$2,"")</f>
        <v/>
      </c>
      <c r="P81" s="19">
        <f>IF(A81="","",IF(J81="Autorizado",IF(AND(F81&lt;&gt;"",G81&gt;0,H81&gt;=0,I81&gt;=H81,K81&lt;&gt;"",L81&lt;&gt;"",M81&lt;&gt;""),"Listo para iniciar","Autorización incompleta"),IF(J81="Pendiente",IF(IFERROR((Parametros!$B$4-B81)*24,0)&gt;Parametros!$B$3,"Pendiente vencido","Pendiente en tiempo"),"No iniciar")))</f>
        <v/>
      </c>
      <c r="Q81" s="33">
        <f>IFERROR(IF(AND(A81&lt;&gt;"",J81="Pendiente",B81&lt;&gt;""),(Parametros!$B$4-B81)*24,""),"")</f>
        <v/>
      </c>
      <c r="R81" s="15" t="n"/>
    </row>
    <row r="82" ht="34" customHeight="1">
      <c r="A82" s="13" t="n"/>
      <c r="B82" s="14" t="n"/>
      <c r="C82" s="13" t="n"/>
      <c r="D82" s="13" t="n"/>
      <c r="E82" s="15" t="n"/>
      <c r="F82" s="15" t="n"/>
      <c r="G82" s="31" t="n"/>
      <c r="H82" s="32" t="n"/>
      <c r="I82" s="32" t="n"/>
      <c r="J82" s="13" t="n"/>
      <c r="K82" s="13" t="n"/>
      <c r="L82" s="15" t="n"/>
      <c r="M82" s="14" t="n"/>
      <c r="N82" s="13" t="n"/>
      <c r="O82" s="21">
        <f>IF(AND(J82="Autorizado",M82&lt;&gt;""),INT(M82)+Parametros!$B$2,"")</f>
        <v/>
      </c>
      <c r="P82" s="22">
        <f>IF(A82="","",IF(J82="Autorizado",IF(AND(F82&lt;&gt;"",G82&gt;0,H82&gt;=0,I82&gt;=H82,K82&lt;&gt;"",L82&lt;&gt;"",M82&lt;&gt;""),"Listo para iniciar","Autorización incompleta"),IF(J82="Pendiente",IF(IFERROR((Parametros!$B$4-B82)*24,0)&gt;Parametros!$B$3,"Pendiente vencido","Pendiente en tiempo"),"No iniciar")))</f>
        <v/>
      </c>
      <c r="Q82" s="34">
        <f>IFERROR(IF(AND(A82&lt;&gt;"",J82="Pendiente",B82&lt;&gt;""),(Parametros!$B$4-B82)*24,""),"")</f>
        <v/>
      </c>
      <c r="R82" s="15" t="n"/>
    </row>
    <row r="83" ht="34" customHeight="1">
      <c r="A83" s="13" t="n"/>
      <c r="B83" s="14" t="n"/>
      <c r="C83" s="13" t="n"/>
      <c r="D83" s="13" t="n"/>
      <c r="E83" s="15" t="n"/>
      <c r="F83" s="15" t="n"/>
      <c r="G83" s="31" t="n"/>
      <c r="H83" s="32" t="n"/>
      <c r="I83" s="32" t="n"/>
      <c r="J83" s="13" t="n"/>
      <c r="K83" s="13" t="n"/>
      <c r="L83" s="15" t="n"/>
      <c r="M83" s="14" t="n"/>
      <c r="N83" s="13" t="n"/>
      <c r="O83" s="18">
        <f>IF(AND(J83="Autorizado",M83&lt;&gt;""),INT(M83)+Parametros!$B$2,"")</f>
        <v/>
      </c>
      <c r="P83" s="19">
        <f>IF(A83="","",IF(J83="Autorizado",IF(AND(F83&lt;&gt;"",G83&gt;0,H83&gt;=0,I83&gt;=H83,K83&lt;&gt;"",L83&lt;&gt;"",M83&lt;&gt;""),"Listo para iniciar","Autorización incompleta"),IF(J83="Pendiente",IF(IFERROR((Parametros!$B$4-B83)*24,0)&gt;Parametros!$B$3,"Pendiente vencido","Pendiente en tiempo"),"No iniciar")))</f>
        <v/>
      </c>
      <c r="Q83" s="33">
        <f>IFERROR(IF(AND(A83&lt;&gt;"",J83="Pendiente",B83&lt;&gt;""),(Parametros!$B$4-B83)*24,""),"")</f>
        <v/>
      </c>
      <c r="R83" s="15" t="n"/>
    </row>
    <row r="84" ht="34" customHeight="1">
      <c r="A84" s="13" t="n"/>
      <c r="B84" s="14" t="n"/>
      <c r="C84" s="13" t="n"/>
      <c r="D84" s="13" t="n"/>
      <c r="E84" s="15" t="n"/>
      <c r="F84" s="15" t="n"/>
      <c r="G84" s="31" t="n"/>
      <c r="H84" s="32" t="n"/>
      <c r="I84" s="32" t="n"/>
      <c r="J84" s="13" t="n"/>
      <c r="K84" s="13" t="n"/>
      <c r="L84" s="15" t="n"/>
      <c r="M84" s="14" t="n"/>
      <c r="N84" s="13" t="n"/>
      <c r="O84" s="21">
        <f>IF(AND(J84="Autorizado",M84&lt;&gt;""),INT(M84)+Parametros!$B$2,"")</f>
        <v/>
      </c>
      <c r="P84" s="22">
        <f>IF(A84="","",IF(J84="Autorizado",IF(AND(F84&lt;&gt;"",G84&gt;0,H84&gt;=0,I84&gt;=H84,K84&lt;&gt;"",L84&lt;&gt;"",M84&lt;&gt;""),"Listo para iniciar","Autorización incompleta"),IF(J84="Pendiente",IF(IFERROR((Parametros!$B$4-B84)*24,0)&gt;Parametros!$B$3,"Pendiente vencido","Pendiente en tiempo"),"No iniciar")))</f>
        <v/>
      </c>
      <c r="Q84" s="34">
        <f>IFERROR(IF(AND(A84&lt;&gt;"",J84="Pendiente",B84&lt;&gt;""),(Parametros!$B$4-B84)*24,""),"")</f>
        <v/>
      </c>
      <c r="R84" s="15" t="n"/>
    </row>
    <row r="85" ht="34" customHeight="1">
      <c r="A85" s="13" t="n"/>
      <c r="B85" s="14" t="n"/>
      <c r="C85" s="13" t="n"/>
      <c r="D85" s="13" t="n"/>
      <c r="E85" s="15" t="n"/>
      <c r="F85" s="15" t="n"/>
      <c r="G85" s="31" t="n"/>
      <c r="H85" s="32" t="n"/>
      <c r="I85" s="32" t="n"/>
      <c r="J85" s="13" t="n"/>
      <c r="K85" s="13" t="n"/>
      <c r="L85" s="15" t="n"/>
      <c r="M85" s="14" t="n"/>
      <c r="N85" s="13" t="n"/>
      <c r="O85" s="18">
        <f>IF(AND(J85="Autorizado",M85&lt;&gt;""),INT(M85)+Parametros!$B$2,"")</f>
        <v/>
      </c>
      <c r="P85" s="19">
        <f>IF(A85="","",IF(J85="Autorizado",IF(AND(F85&lt;&gt;"",G85&gt;0,H85&gt;=0,I85&gt;=H85,K85&lt;&gt;"",L85&lt;&gt;"",M85&lt;&gt;""),"Listo para iniciar","Autorización incompleta"),IF(J85="Pendiente",IF(IFERROR((Parametros!$B$4-B85)*24,0)&gt;Parametros!$B$3,"Pendiente vencido","Pendiente en tiempo"),"No iniciar")))</f>
        <v/>
      </c>
      <c r="Q85" s="33">
        <f>IFERROR(IF(AND(A85&lt;&gt;"",J85="Pendiente",B85&lt;&gt;""),(Parametros!$B$4-B85)*24,""),"")</f>
        <v/>
      </c>
      <c r="R85" s="15" t="n"/>
    </row>
    <row r="86" ht="34" customHeight="1">
      <c r="A86" s="13" t="n"/>
      <c r="B86" s="14" t="n"/>
      <c r="C86" s="13" t="n"/>
      <c r="D86" s="13" t="n"/>
      <c r="E86" s="15" t="n"/>
      <c r="F86" s="15" t="n"/>
      <c r="G86" s="31" t="n"/>
      <c r="H86" s="32" t="n"/>
      <c r="I86" s="32" t="n"/>
      <c r="J86" s="13" t="n"/>
      <c r="K86" s="13" t="n"/>
      <c r="L86" s="15" t="n"/>
      <c r="M86" s="14" t="n"/>
      <c r="N86" s="13" t="n"/>
      <c r="O86" s="21">
        <f>IF(AND(J86="Autorizado",M86&lt;&gt;""),INT(M86)+Parametros!$B$2,"")</f>
        <v/>
      </c>
      <c r="P86" s="22">
        <f>IF(A86="","",IF(J86="Autorizado",IF(AND(F86&lt;&gt;"",G86&gt;0,H86&gt;=0,I86&gt;=H86,K86&lt;&gt;"",L86&lt;&gt;"",M86&lt;&gt;""),"Listo para iniciar","Autorización incompleta"),IF(J86="Pendiente",IF(IFERROR((Parametros!$B$4-B86)*24,0)&gt;Parametros!$B$3,"Pendiente vencido","Pendiente en tiempo"),"No iniciar")))</f>
        <v/>
      </c>
      <c r="Q86" s="34">
        <f>IFERROR(IF(AND(A86&lt;&gt;"",J86="Pendiente",B86&lt;&gt;""),(Parametros!$B$4-B86)*24,""),"")</f>
        <v/>
      </c>
      <c r="R86" s="15" t="n"/>
    </row>
    <row r="87" ht="34" customHeight="1">
      <c r="A87" s="13" t="n"/>
      <c r="B87" s="14" t="n"/>
      <c r="C87" s="13" t="n"/>
      <c r="D87" s="13" t="n"/>
      <c r="E87" s="15" t="n"/>
      <c r="F87" s="15" t="n"/>
      <c r="G87" s="31" t="n"/>
      <c r="H87" s="32" t="n"/>
      <c r="I87" s="32" t="n"/>
      <c r="J87" s="13" t="n"/>
      <c r="K87" s="13" t="n"/>
      <c r="L87" s="15" t="n"/>
      <c r="M87" s="14" t="n"/>
      <c r="N87" s="13" t="n"/>
      <c r="O87" s="18">
        <f>IF(AND(J87="Autorizado",M87&lt;&gt;""),INT(M87)+Parametros!$B$2,"")</f>
        <v/>
      </c>
      <c r="P87" s="19">
        <f>IF(A87="","",IF(J87="Autorizado",IF(AND(F87&lt;&gt;"",G87&gt;0,H87&gt;=0,I87&gt;=H87,K87&lt;&gt;"",L87&lt;&gt;"",M87&lt;&gt;""),"Listo para iniciar","Autorización incompleta"),IF(J87="Pendiente",IF(IFERROR((Parametros!$B$4-B87)*24,0)&gt;Parametros!$B$3,"Pendiente vencido","Pendiente en tiempo"),"No iniciar")))</f>
        <v/>
      </c>
      <c r="Q87" s="33">
        <f>IFERROR(IF(AND(A87&lt;&gt;"",J87="Pendiente",B87&lt;&gt;""),(Parametros!$B$4-B87)*24,""),"")</f>
        <v/>
      </c>
      <c r="R87" s="15" t="n"/>
    </row>
    <row r="88" ht="34" customHeight="1">
      <c r="A88" s="13" t="n"/>
      <c r="B88" s="14" t="n"/>
      <c r="C88" s="13" t="n"/>
      <c r="D88" s="13" t="n"/>
      <c r="E88" s="15" t="n"/>
      <c r="F88" s="15" t="n"/>
      <c r="G88" s="31" t="n"/>
      <c r="H88" s="32" t="n"/>
      <c r="I88" s="32" t="n"/>
      <c r="J88" s="13" t="n"/>
      <c r="K88" s="13" t="n"/>
      <c r="L88" s="15" t="n"/>
      <c r="M88" s="14" t="n"/>
      <c r="N88" s="13" t="n"/>
      <c r="O88" s="21">
        <f>IF(AND(J88="Autorizado",M88&lt;&gt;""),INT(M88)+Parametros!$B$2,"")</f>
        <v/>
      </c>
      <c r="P88" s="22">
        <f>IF(A88="","",IF(J88="Autorizado",IF(AND(F88&lt;&gt;"",G88&gt;0,H88&gt;=0,I88&gt;=H88,K88&lt;&gt;"",L88&lt;&gt;"",M88&lt;&gt;""),"Listo para iniciar","Autorización incompleta"),IF(J88="Pendiente",IF(IFERROR((Parametros!$B$4-B88)*24,0)&gt;Parametros!$B$3,"Pendiente vencido","Pendiente en tiempo"),"No iniciar")))</f>
        <v/>
      </c>
      <c r="Q88" s="34">
        <f>IFERROR(IF(AND(A88&lt;&gt;"",J88="Pendiente",B88&lt;&gt;""),(Parametros!$B$4-B88)*24,""),"")</f>
        <v/>
      </c>
      <c r="R88" s="15" t="n"/>
    </row>
    <row r="89" ht="34" customHeight="1">
      <c r="A89" s="13" t="n"/>
      <c r="B89" s="14" t="n"/>
      <c r="C89" s="13" t="n"/>
      <c r="D89" s="13" t="n"/>
      <c r="E89" s="15" t="n"/>
      <c r="F89" s="15" t="n"/>
      <c r="G89" s="31" t="n"/>
      <c r="H89" s="32" t="n"/>
      <c r="I89" s="32" t="n"/>
      <c r="J89" s="13" t="n"/>
      <c r="K89" s="13" t="n"/>
      <c r="L89" s="15" t="n"/>
      <c r="M89" s="14" t="n"/>
      <c r="N89" s="13" t="n"/>
      <c r="O89" s="18">
        <f>IF(AND(J89="Autorizado",M89&lt;&gt;""),INT(M89)+Parametros!$B$2,"")</f>
        <v/>
      </c>
      <c r="P89" s="19">
        <f>IF(A89="","",IF(J89="Autorizado",IF(AND(F89&lt;&gt;"",G89&gt;0,H89&gt;=0,I89&gt;=H89,K89&lt;&gt;"",L89&lt;&gt;"",M89&lt;&gt;""),"Listo para iniciar","Autorización incompleta"),IF(J89="Pendiente",IF(IFERROR((Parametros!$B$4-B89)*24,0)&gt;Parametros!$B$3,"Pendiente vencido","Pendiente en tiempo"),"No iniciar")))</f>
        <v/>
      </c>
      <c r="Q89" s="33">
        <f>IFERROR(IF(AND(A89&lt;&gt;"",J89="Pendiente",B89&lt;&gt;""),(Parametros!$B$4-B89)*24,""),"")</f>
        <v/>
      </c>
      <c r="R89" s="15" t="n"/>
    </row>
    <row r="90" ht="34" customHeight="1">
      <c r="A90" s="13" t="n"/>
      <c r="B90" s="14" t="n"/>
      <c r="C90" s="13" t="n"/>
      <c r="D90" s="13" t="n"/>
      <c r="E90" s="15" t="n"/>
      <c r="F90" s="15" t="n"/>
      <c r="G90" s="31" t="n"/>
      <c r="H90" s="32" t="n"/>
      <c r="I90" s="32" t="n"/>
      <c r="J90" s="13" t="n"/>
      <c r="K90" s="13" t="n"/>
      <c r="L90" s="15" t="n"/>
      <c r="M90" s="14" t="n"/>
      <c r="N90" s="13" t="n"/>
      <c r="O90" s="21">
        <f>IF(AND(J90="Autorizado",M90&lt;&gt;""),INT(M90)+Parametros!$B$2,"")</f>
        <v/>
      </c>
      <c r="P90" s="22">
        <f>IF(A90="","",IF(J90="Autorizado",IF(AND(F90&lt;&gt;"",G90&gt;0,H90&gt;=0,I90&gt;=H90,K90&lt;&gt;"",L90&lt;&gt;"",M90&lt;&gt;""),"Listo para iniciar","Autorización incompleta"),IF(J90="Pendiente",IF(IFERROR((Parametros!$B$4-B90)*24,0)&gt;Parametros!$B$3,"Pendiente vencido","Pendiente en tiempo"),"No iniciar")))</f>
        <v/>
      </c>
      <c r="Q90" s="34">
        <f>IFERROR(IF(AND(A90&lt;&gt;"",J90="Pendiente",B90&lt;&gt;""),(Parametros!$B$4-B90)*24,""),"")</f>
        <v/>
      </c>
      <c r="R90" s="15" t="n"/>
    </row>
    <row r="91" ht="34" customHeight="1">
      <c r="A91" s="13" t="n"/>
      <c r="B91" s="14" t="n"/>
      <c r="C91" s="13" t="n"/>
      <c r="D91" s="13" t="n"/>
      <c r="E91" s="15" t="n"/>
      <c r="F91" s="15" t="n"/>
      <c r="G91" s="31" t="n"/>
      <c r="H91" s="32" t="n"/>
      <c r="I91" s="32" t="n"/>
      <c r="J91" s="13" t="n"/>
      <c r="K91" s="13" t="n"/>
      <c r="L91" s="15" t="n"/>
      <c r="M91" s="14" t="n"/>
      <c r="N91" s="13" t="n"/>
      <c r="O91" s="18">
        <f>IF(AND(J91="Autorizado",M91&lt;&gt;""),INT(M91)+Parametros!$B$2,"")</f>
        <v/>
      </c>
      <c r="P91" s="19">
        <f>IF(A91="","",IF(J91="Autorizado",IF(AND(F91&lt;&gt;"",G91&gt;0,H91&gt;=0,I91&gt;=H91,K91&lt;&gt;"",L91&lt;&gt;"",M91&lt;&gt;""),"Listo para iniciar","Autorización incompleta"),IF(J91="Pendiente",IF(IFERROR((Parametros!$B$4-B91)*24,0)&gt;Parametros!$B$3,"Pendiente vencido","Pendiente en tiempo"),"No iniciar")))</f>
        <v/>
      </c>
      <c r="Q91" s="33">
        <f>IFERROR(IF(AND(A91&lt;&gt;"",J91="Pendiente",B91&lt;&gt;""),(Parametros!$B$4-B91)*24,""),"")</f>
        <v/>
      </c>
      <c r="R91" s="15" t="n"/>
    </row>
    <row r="92" ht="34" customHeight="1">
      <c r="A92" s="13" t="n"/>
      <c r="B92" s="14" t="n"/>
      <c r="C92" s="13" t="n"/>
      <c r="D92" s="13" t="n"/>
      <c r="E92" s="15" t="n"/>
      <c r="F92" s="15" t="n"/>
      <c r="G92" s="31" t="n"/>
      <c r="H92" s="32" t="n"/>
      <c r="I92" s="32" t="n"/>
      <c r="J92" s="13" t="n"/>
      <c r="K92" s="13" t="n"/>
      <c r="L92" s="15" t="n"/>
      <c r="M92" s="14" t="n"/>
      <c r="N92" s="13" t="n"/>
      <c r="O92" s="21">
        <f>IF(AND(J92="Autorizado",M92&lt;&gt;""),INT(M92)+Parametros!$B$2,"")</f>
        <v/>
      </c>
      <c r="P92" s="22">
        <f>IF(A92="","",IF(J92="Autorizado",IF(AND(F92&lt;&gt;"",G92&gt;0,H92&gt;=0,I92&gt;=H92,K92&lt;&gt;"",L92&lt;&gt;"",M92&lt;&gt;""),"Listo para iniciar","Autorización incompleta"),IF(J92="Pendiente",IF(IFERROR((Parametros!$B$4-B92)*24,0)&gt;Parametros!$B$3,"Pendiente vencido","Pendiente en tiempo"),"No iniciar")))</f>
        <v/>
      </c>
      <c r="Q92" s="34">
        <f>IFERROR(IF(AND(A92&lt;&gt;"",J92="Pendiente",B92&lt;&gt;""),(Parametros!$B$4-B92)*24,""),"")</f>
        <v/>
      </c>
      <c r="R92" s="15" t="n"/>
    </row>
    <row r="93" ht="34" customHeight="1">
      <c r="A93" s="13" t="n"/>
      <c r="B93" s="14" t="n"/>
      <c r="C93" s="13" t="n"/>
      <c r="D93" s="13" t="n"/>
      <c r="E93" s="15" t="n"/>
      <c r="F93" s="15" t="n"/>
      <c r="G93" s="31" t="n"/>
      <c r="H93" s="32" t="n"/>
      <c r="I93" s="32" t="n"/>
      <c r="J93" s="13" t="n"/>
      <c r="K93" s="13" t="n"/>
      <c r="L93" s="15" t="n"/>
      <c r="M93" s="14" t="n"/>
      <c r="N93" s="13" t="n"/>
      <c r="O93" s="18">
        <f>IF(AND(J93="Autorizado",M93&lt;&gt;""),INT(M93)+Parametros!$B$2,"")</f>
        <v/>
      </c>
      <c r="P93" s="19">
        <f>IF(A93="","",IF(J93="Autorizado",IF(AND(F93&lt;&gt;"",G93&gt;0,H93&gt;=0,I93&gt;=H93,K93&lt;&gt;"",L93&lt;&gt;"",M93&lt;&gt;""),"Listo para iniciar","Autorización incompleta"),IF(J93="Pendiente",IF(IFERROR((Parametros!$B$4-B93)*24,0)&gt;Parametros!$B$3,"Pendiente vencido","Pendiente en tiempo"),"No iniciar")))</f>
        <v/>
      </c>
      <c r="Q93" s="33">
        <f>IFERROR(IF(AND(A93&lt;&gt;"",J93="Pendiente",B93&lt;&gt;""),(Parametros!$B$4-B93)*24,""),"")</f>
        <v/>
      </c>
      <c r="R93" s="15" t="n"/>
    </row>
    <row r="94" ht="34" customHeight="1">
      <c r="A94" s="13" t="n"/>
      <c r="B94" s="14" t="n"/>
      <c r="C94" s="13" t="n"/>
      <c r="D94" s="13" t="n"/>
      <c r="E94" s="15" t="n"/>
      <c r="F94" s="15" t="n"/>
      <c r="G94" s="31" t="n"/>
      <c r="H94" s="32" t="n"/>
      <c r="I94" s="32" t="n"/>
      <c r="J94" s="13" t="n"/>
      <c r="K94" s="13" t="n"/>
      <c r="L94" s="15" t="n"/>
      <c r="M94" s="14" t="n"/>
      <c r="N94" s="13" t="n"/>
      <c r="O94" s="21">
        <f>IF(AND(J94="Autorizado",M94&lt;&gt;""),INT(M94)+Parametros!$B$2,"")</f>
        <v/>
      </c>
      <c r="P94" s="22">
        <f>IF(A94="","",IF(J94="Autorizado",IF(AND(F94&lt;&gt;"",G94&gt;0,H94&gt;=0,I94&gt;=H94,K94&lt;&gt;"",L94&lt;&gt;"",M94&lt;&gt;""),"Listo para iniciar","Autorización incompleta"),IF(J94="Pendiente",IF(IFERROR((Parametros!$B$4-B94)*24,0)&gt;Parametros!$B$3,"Pendiente vencido","Pendiente en tiempo"),"No iniciar")))</f>
        <v/>
      </c>
      <c r="Q94" s="34">
        <f>IFERROR(IF(AND(A94&lt;&gt;"",J94="Pendiente",B94&lt;&gt;""),(Parametros!$B$4-B94)*24,""),"")</f>
        <v/>
      </c>
      <c r="R94" s="15" t="n"/>
    </row>
    <row r="95" ht="34" customHeight="1">
      <c r="A95" s="13" t="n"/>
      <c r="B95" s="14" t="n"/>
      <c r="C95" s="13" t="n"/>
      <c r="D95" s="13" t="n"/>
      <c r="E95" s="15" t="n"/>
      <c r="F95" s="15" t="n"/>
      <c r="G95" s="31" t="n"/>
      <c r="H95" s="32" t="n"/>
      <c r="I95" s="32" t="n"/>
      <c r="J95" s="13" t="n"/>
      <c r="K95" s="13" t="n"/>
      <c r="L95" s="15" t="n"/>
      <c r="M95" s="14" t="n"/>
      <c r="N95" s="13" t="n"/>
      <c r="O95" s="18">
        <f>IF(AND(J95="Autorizado",M95&lt;&gt;""),INT(M95)+Parametros!$B$2,"")</f>
        <v/>
      </c>
      <c r="P95" s="19">
        <f>IF(A95="","",IF(J95="Autorizado",IF(AND(F95&lt;&gt;"",G95&gt;0,H95&gt;=0,I95&gt;=H95,K95&lt;&gt;"",L95&lt;&gt;"",M95&lt;&gt;""),"Listo para iniciar","Autorización incompleta"),IF(J95="Pendiente",IF(IFERROR((Parametros!$B$4-B95)*24,0)&gt;Parametros!$B$3,"Pendiente vencido","Pendiente en tiempo"),"No iniciar")))</f>
        <v/>
      </c>
      <c r="Q95" s="33">
        <f>IFERROR(IF(AND(A95&lt;&gt;"",J95="Pendiente",B95&lt;&gt;""),(Parametros!$B$4-B95)*24,""),"")</f>
        <v/>
      </c>
      <c r="R95" s="15" t="n"/>
    </row>
    <row r="96" ht="34" customHeight="1">
      <c r="A96" s="13" t="n"/>
      <c r="B96" s="14" t="n"/>
      <c r="C96" s="13" t="n"/>
      <c r="D96" s="13" t="n"/>
      <c r="E96" s="15" t="n"/>
      <c r="F96" s="15" t="n"/>
      <c r="G96" s="31" t="n"/>
      <c r="H96" s="32" t="n"/>
      <c r="I96" s="32" t="n"/>
      <c r="J96" s="13" t="n"/>
      <c r="K96" s="13" t="n"/>
      <c r="L96" s="15" t="n"/>
      <c r="M96" s="14" t="n"/>
      <c r="N96" s="13" t="n"/>
      <c r="O96" s="21">
        <f>IF(AND(J96="Autorizado",M96&lt;&gt;""),INT(M96)+Parametros!$B$2,"")</f>
        <v/>
      </c>
      <c r="P96" s="22">
        <f>IF(A96="","",IF(J96="Autorizado",IF(AND(F96&lt;&gt;"",G96&gt;0,H96&gt;=0,I96&gt;=H96,K96&lt;&gt;"",L96&lt;&gt;"",M96&lt;&gt;""),"Listo para iniciar","Autorización incompleta"),IF(J96="Pendiente",IF(IFERROR((Parametros!$B$4-B96)*24,0)&gt;Parametros!$B$3,"Pendiente vencido","Pendiente en tiempo"),"No iniciar")))</f>
        <v/>
      </c>
      <c r="Q96" s="34">
        <f>IFERROR(IF(AND(A96&lt;&gt;"",J96="Pendiente",B96&lt;&gt;""),(Parametros!$B$4-B96)*24,""),"")</f>
        <v/>
      </c>
      <c r="R96" s="15" t="n"/>
    </row>
    <row r="97" ht="34" customHeight="1">
      <c r="A97" s="13" t="n"/>
      <c r="B97" s="14" t="n"/>
      <c r="C97" s="13" t="n"/>
      <c r="D97" s="13" t="n"/>
      <c r="E97" s="15" t="n"/>
      <c r="F97" s="15" t="n"/>
      <c r="G97" s="31" t="n"/>
      <c r="H97" s="32" t="n"/>
      <c r="I97" s="32" t="n"/>
      <c r="J97" s="13" t="n"/>
      <c r="K97" s="13" t="n"/>
      <c r="L97" s="15" t="n"/>
      <c r="M97" s="14" t="n"/>
      <c r="N97" s="13" t="n"/>
      <c r="O97" s="18">
        <f>IF(AND(J97="Autorizado",M97&lt;&gt;""),INT(M97)+Parametros!$B$2,"")</f>
        <v/>
      </c>
      <c r="P97" s="19">
        <f>IF(A97="","",IF(J97="Autorizado",IF(AND(F97&lt;&gt;"",G97&gt;0,H97&gt;=0,I97&gt;=H97,K97&lt;&gt;"",L97&lt;&gt;"",M97&lt;&gt;""),"Listo para iniciar","Autorización incompleta"),IF(J97="Pendiente",IF(IFERROR((Parametros!$B$4-B97)*24,0)&gt;Parametros!$B$3,"Pendiente vencido","Pendiente en tiempo"),"No iniciar")))</f>
        <v/>
      </c>
      <c r="Q97" s="33">
        <f>IFERROR(IF(AND(A97&lt;&gt;"",J97="Pendiente",B97&lt;&gt;""),(Parametros!$B$4-B97)*24,""),"")</f>
        <v/>
      </c>
      <c r="R97" s="15" t="n"/>
    </row>
    <row r="98" ht="34" customHeight="1">
      <c r="A98" s="13" t="n"/>
      <c r="B98" s="14" t="n"/>
      <c r="C98" s="13" t="n"/>
      <c r="D98" s="13" t="n"/>
      <c r="E98" s="15" t="n"/>
      <c r="F98" s="15" t="n"/>
      <c r="G98" s="31" t="n"/>
      <c r="H98" s="32" t="n"/>
      <c r="I98" s="32" t="n"/>
      <c r="J98" s="13" t="n"/>
      <c r="K98" s="13" t="n"/>
      <c r="L98" s="15" t="n"/>
      <c r="M98" s="14" t="n"/>
      <c r="N98" s="13" t="n"/>
      <c r="O98" s="21">
        <f>IF(AND(J98="Autorizado",M98&lt;&gt;""),INT(M98)+Parametros!$B$2,"")</f>
        <v/>
      </c>
      <c r="P98" s="22">
        <f>IF(A98="","",IF(J98="Autorizado",IF(AND(F98&lt;&gt;"",G98&gt;0,H98&gt;=0,I98&gt;=H98,K98&lt;&gt;"",L98&lt;&gt;"",M98&lt;&gt;""),"Listo para iniciar","Autorización incompleta"),IF(J98="Pendiente",IF(IFERROR((Parametros!$B$4-B98)*24,0)&gt;Parametros!$B$3,"Pendiente vencido","Pendiente en tiempo"),"No iniciar")))</f>
        <v/>
      </c>
      <c r="Q98" s="34">
        <f>IFERROR(IF(AND(A98&lt;&gt;"",J98="Pendiente",B98&lt;&gt;""),(Parametros!$B$4-B98)*24,""),"")</f>
        <v/>
      </c>
      <c r="R98" s="15" t="n"/>
    </row>
    <row r="99" ht="34" customHeight="1">
      <c r="A99" s="13" t="n"/>
      <c r="B99" s="14" t="n"/>
      <c r="C99" s="13" t="n"/>
      <c r="D99" s="13" t="n"/>
      <c r="E99" s="15" t="n"/>
      <c r="F99" s="15" t="n"/>
      <c r="G99" s="31" t="n"/>
      <c r="H99" s="32" t="n"/>
      <c r="I99" s="32" t="n"/>
      <c r="J99" s="13" t="n"/>
      <c r="K99" s="13" t="n"/>
      <c r="L99" s="15" t="n"/>
      <c r="M99" s="14" t="n"/>
      <c r="N99" s="13" t="n"/>
      <c r="O99" s="18">
        <f>IF(AND(J99="Autorizado",M99&lt;&gt;""),INT(M99)+Parametros!$B$2,"")</f>
        <v/>
      </c>
      <c r="P99" s="19">
        <f>IF(A99="","",IF(J99="Autorizado",IF(AND(F99&lt;&gt;"",G99&gt;0,H99&gt;=0,I99&gt;=H99,K99&lt;&gt;"",L99&lt;&gt;"",M99&lt;&gt;""),"Listo para iniciar","Autorización incompleta"),IF(J99="Pendiente",IF(IFERROR((Parametros!$B$4-B99)*24,0)&gt;Parametros!$B$3,"Pendiente vencido","Pendiente en tiempo"),"No iniciar")))</f>
        <v/>
      </c>
      <c r="Q99" s="33">
        <f>IFERROR(IF(AND(A99&lt;&gt;"",J99="Pendiente",B99&lt;&gt;""),(Parametros!$B$4-B99)*24,""),"")</f>
        <v/>
      </c>
      <c r="R99" s="15" t="n"/>
    </row>
    <row r="100" ht="34" customHeight="1">
      <c r="A100" s="13" t="n"/>
      <c r="B100" s="14" t="n"/>
      <c r="C100" s="13" t="n"/>
      <c r="D100" s="13" t="n"/>
      <c r="E100" s="15" t="n"/>
      <c r="F100" s="15" t="n"/>
      <c r="G100" s="31" t="n"/>
      <c r="H100" s="32" t="n"/>
      <c r="I100" s="32" t="n"/>
      <c r="J100" s="13" t="n"/>
      <c r="K100" s="13" t="n"/>
      <c r="L100" s="15" t="n"/>
      <c r="M100" s="14" t="n"/>
      <c r="N100" s="13" t="n"/>
      <c r="O100" s="21">
        <f>IF(AND(J100="Autorizado",M100&lt;&gt;""),INT(M100)+Parametros!$B$2,"")</f>
        <v/>
      </c>
      <c r="P100" s="22">
        <f>IF(A100="","",IF(J100="Autorizado",IF(AND(F100&lt;&gt;"",G100&gt;0,H100&gt;=0,I100&gt;=H100,K100&lt;&gt;"",L100&lt;&gt;"",M100&lt;&gt;""),"Listo para iniciar","Autorización incompleta"),IF(J100="Pendiente",IF(IFERROR((Parametros!$B$4-B100)*24,0)&gt;Parametros!$B$3,"Pendiente vencido","Pendiente en tiempo"),"No iniciar")))</f>
        <v/>
      </c>
      <c r="Q100" s="34">
        <f>IFERROR(IF(AND(A100&lt;&gt;"",J100="Pendiente",B100&lt;&gt;""),(Parametros!$B$4-B100)*24,""),"")</f>
        <v/>
      </c>
      <c r="R100" s="15" t="n"/>
    </row>
    <row r="101" ht="34" customHeight="1">
      <c r="A101" s="13" t="n"/>
      <c r="B101" s="14" t="n"/>
      <c r="C101" s="13" t="n"/>
      <c r="D101" s="13" t="n"/>
      <c r="E101" s="15" t="n"/>
      <c r="F101" s="15" t="n"/>
      <c r="G101" s="31" t="n"/>
      <c r="H101" s="32" t="n"/>
      <c r="I101" s="32" t="n"/>
      <c r="J101" s="13" t="n"/>
      <c r="K101" s="13" t="n"/>
      <c r="L101" s="15" t="n"/>
      <c r="M101" s="14" t="n"/>
      <c r="N101" s="13" t="n"/>
      <c r="O101" s="18">
        <f>IF(AND(J101="Autorizado",M101&lt;&gt;""),INT(M101)+Parametros!$B$2,"")</f>
        <v/>
      </c>
      <c r="P101" s="19">
        <f>IF(A101="","",IF(J101="Autorizado",IF(AND(F101&lt;&gt;"",G101&gt;0,H101&gt;=0,I101&gt;=H101,K101&lt;&gt;"",L101&lt;&gt;"",M101&lt;&gt;""),"Listo para iniciar","Autorización incompleta"),IF(J101="Pendiente",IF(IFERROR((Parametros!$B$4-B101)*24,0)&gt;Parametros!$B$3,"Pendiente vencido","Pendiente en tiempo"),"No iniciar")))</f>
        <v/>
      </c>
      <c r="Q101" s="33">
        <f>IFERROR(IF(AND(A101&lt;&gt;"",J101="Pendiente",B101&lt;&gt;""),(Parametros!$B$4-B101)*24,""),"")</f>
        <v/>
      </c>
      <c r="R101" s="15" t="n"/>
    </row>
    <row r="102" ht="34" customHeight="1">
      <c r="A102" s="13" t="n"/>
      <c r="B102" s="14" t="n"/>
      <c r="C102" s="13" t="n"/>
      <c r="D102" s="13" t="n"/>
      <c r="E102" s="15" t="n"/>
      <c r="F102" s="15" t="n"/>
      <c r="G102" s="31" t="n"/>
      <c r="H102" s="32" t="n"/>
      <c r="I102" s="32" t="n"/>
      <c r="J102" s="13" t="n"/>
      <c r="K102" s="13" t="n"/>
      <c r="L102" s="15" t="n"/>
      <c r="M102" s="14" t="n"/>
      <c r="N102" s="13" t="n"/>
      <c r="O102" s="21">
        <f>IF(AND(J102="Autorizado",M102&lt;&gt;""),INT(M102)+Parametros!$B$2,"")</f>
        <v/>
      </c>
      <c r="P102" s="22">
        <f>IF(A102="","",IF(J102="Autorizado",IF(AND(F102&lt;&gt;"",G102&gt;0,H102&gt;=0,I102&gt;=H102,K102&lt;&gt;"",L102&lt;&gt;"",M102&lt;&gt;""),"Listo para iniciar","Autorización incompleta"),IF(J102="Pendiente",IF(IFERROR((Parametros!$B$4-B102)*24,0)&gt;Parametros!$B$3,"Pendiente vencido","Pendiente en tiempo"),"No iniciar")))</f>
        <v/>
      </c>
      <c r="Q102" s="34">
        <f>IFERROR(IF(AND(A102&lt;&gt;"",J102="Pendiente",B102&lt;&gt;""),(Parametros!$B$4-B102)*24,""),"")</f>
        <v/>
      </c>
      <c r="R102" s="15" t="n"/>
    </row>
    <row r="103" ht="34" customHeight="1">
      <c r="A103" s="13" t="n"/>
      <c r="B103" s="14" t="n"/>
      <c r="C103" s="13" t="n"/>
      <c r="D103" s="13" t="n"/>
      <c r="E103" s="15" t="n"/>
      <c r="F103" s="15" t="n"/>
      <c r="G103" s="31" t="n"/>
      <c r="H103" s="32" t="n"/>
      <c r="I103" s="32" t="n"/>
      <c r="J103" s="13" t="n"/>
      <c r="K103" s="13" t="n"/>
      <c r="L103" s="15" t="n"/>
      <c r="M103" s="14" t="n"/>
      <c r="N103" s="13" t="n"/>
      <c r="O103" s="18">
        <f>IF(AND(J103="Autorizado",M103&lt;&gt;""),INT(M103)+Parametros!$B$2,"")</f>
        <v/>
      </c>
      <c r="P103" s="19">
        <f>IF(A103="","",IF(J103="Autorizado",IF(AND(F103&lt;&gt;"",G103&gt;0,H103&gt;=0,I103&gt;=H103,K103&lt;&gt;"",L103&lt;&gt;"",M103&lt;&gt;""),"Listo para iniciar","Autorización incompleta"),IF(J103="Pendiente",IF(IFERROR((Parametros!$B$4-B103)*24,0)&gt;Parametros!$B$3,"Pendiente vencido","Pendiente en tiempo"),"No iniciar")))</f>
        <v/>
      </c>
      <c r="Q103" s="33">
        <f>IFERROR(IF(AND(A103&lt;&gt;"",J103="Pendiente",B103&lt;&gt;""),(Parametros!$B$4-B103)*24,""),"")</f>
        <v/>
      </c>
      <c r="R103" s="15" t="n"/>
    </row>
    <row r="104" ht="34" customHeight="1">
      <c r="A104" s="13" t="n"/>
      <c r="B104" s="14" t="n"/>
      <c r="C104" s="13" t="n"/>
      <c r="D104" s="13" t="n"/>
      <c r="E104" s="15" t="n"/>
      <c r="F104" s="15" t="n"/>
      <c r="G104" s="31" t="n"/>
      <c r="H104" s="32" t="n"/>
      <c r="I104" s="32" t="n"/>
      <c r="J104" s="13" t="n"/>
      <c r="K104" s="13" t="n"/>
      <c r="L104" s="15" t="n"/>
      <c r="M104" s="14" t="n"/>
      <c r="N104" s="13" t="n"/>
      <c r="O104" s="21">
        <f>IF(AND(J104="Autorizado",M104&lt;&gt;""),INT(M104)+Parametros!$B$2,"")</f>
        <v/>
      </c>
      <c r="P104" s="22">
        <f>IF(A104="","",IF(J104="Autorizado",IF(AND(F104&lt;&gt;"",G104&gt;0,H104&gt;=0,I104&gt;=H104,K104&lt;&gt;"",L104&lt;&gt;"",M104&lt;&gt;""),"Listo para iniciar","Autorización incompleta"),IF(J104="Pendiente",IF(IFERROR((Parametros!$B$4-B104)*24,0)&gt;Parametros!$B$3,"Pendiente vencido","Pendiente en tiempo"),"No iniciar")))</f>
        <v/>
      </c>
      <c r="Q104" s="34">
        <f>IFERROR(IF(AND(A104&lt;&gt;"",J104="Pendiente",B104&lt;&gt;""),(Parametros!$B$4-B104)*24,""),"")</f>
        <v/>
      </c>
      <c r="R104" s="15" t="n"/>
    </row>
    <row r="105" ht="34" customHeight="1">
      <c r="A105" s="13" t="n"/>
      <c r="B105" s="14" t="n"/>
      <c r="C105" s="13" t="n"/>
      <c r="D105" s="13" t="n"/>
      <c r="E105" s="15" t="n"/>
      <c r="F105" s="15" t="n"/>
      <c r="G105" s="31" t="n"/>
      <c r="H105" s="32" t="n"/>
      <c r="I105" s="32" t="n"/>
      <c r="J105" s="13" t="n"/>
      <c r="K105" s="13" t="n"/>
      <c r="L105" s="15" t="n"/>
      <c r="M105" s="14" t="n"/>
      <c r="N105" s="13" t="n"/>
      <c r="O105" s="18">
        <f>IF(AND(J105="Autorizado",M105&lt;&gt;""),INT(M105)+Parametros!$B$2,"")</f>
        <v/>
      </c>
      <c r="P105" s="19">
        <f>IF(A105="","",IF(J105="Autorizado",IF(AND(F105&lt;&gt;"",G105&gt;0,H105&gt;=0,I105&gt;=H105,K105&lt;&gt;"",L105&lt;&gt;"",M105&lt;&gt;""),"Listo para iniciar","Autorización incompleta"),IF(J105="Pendiente",IF(IFERROR((Parametros!$B$4-B105)*24,0)&gt;Parametros!$B$3,"Pendiente vencido","Pendiente en tiempo"),"No iniciar")))</f>
        <v/>
      </c>
      <c r="Q105" s="33">
        <f>IFERROR(IF(AND(A105&lt;&gt;"",J105="Pendiente",B105&lt;&gt;""),(Parametros!$B$4-B105)*24,""),"")</f>
        <v/>
      </c>
      <c r="R105" s="15" t="n"/>
    </row>
    <row r="106" ht="34" customHeight="1">
      <c r="A106" s="13" t="n"/>
      <c r="B106" s="14" t="n"/>
      <c r="C106" s="13" t="n"/>
      <c r="D106" s="13" t="n"/>
      <c r="E106" s="15" t="n"/>
      <c r="F106" s="15" t="n"/>
      <c r="G106" s="31" t="n"/>
      <c r="H106" s="32" t="n"/>
      <c r="I106" s="32" t="n"/>
      <c r="J106" s="13" t="n"/>
      <c r="K106" s="13" t="n"/>
      <c r="L106" s="15" t="n"/>
      <c r="M106" s="14" t="n"/>
      <c r="N106" s="13" t="n"/>
      <c r="O106" s="21">
        <f>IF(AND(J106="Autorizado",M106&lt;&gt;""),INT(M106)+Parametros!$B$2,"")</f>
        <v/>
      </c>
      <c r="P106" s="22">
        <f>IF(A106="","",IF(J106="Autorizado",IF(AND(F106&lt;&gt;"",G106&gt;0,H106&gt;=0,I106&gt;=H106,K106&lt;&gt;"",L106&lt;&gt;"",M106&lt;&gt;""),"Listo para iniciar","Autorización incompleta"),IF(J106="Pendiente",IF(IFERROR((Parametros!$B$4-B106)*24,0)&gt;Parametros!$B$3,"Pendiente vencido","Pendiente en tiempo"),"No iniciar")))</f>
        <v/>
      </c>
      <c r="Q106" s="34">
        <f>IFERROR(IF(AND(A106&lt;&gt;"",J106="Pendiente",B106&lt;&gt;""),(Parametros!$B$4-B106)*24,""),"")</f>
        <v/>
      </c>
      <c r="R106" s="15" t="n"/>
    </row>
    <row r="107" ht="34" customHeight="1">
      <c r="A107" s="13" t="n"/>
      <c r="B107" s="14" t="n"/>
      <c r="C107" s="13" t="n"/>
      <c r="D107" s="13" t="n"/>
      <c r="E107" s="15" t="n"/>
      <c r="F107" s="15" t="n"/>
      <c r="G107" s="31" t="n"/>
      <c r="H107" s="32" t="n"/>
      <c r="I107" s="32" t="n"/>
      <c r="J107" s="13" t="n"/>
      <c r="K107" s="13" t="n"/>
      <c r="L107" s="15" t="n"/>
      <c r="M107" s="14" t="n"/>
      <c r="N107" s="13" t="n"/>
      <c r="O107" s="18">
        <f>IF(AND(J107="Autorizado",M107&lt;&gt;""),INT(M107)+Parametros!$B$2,"")</f>
        <v/>
      </c>
      <c r="P107" s="19">
        <f>IF(A107="","",IF(J107="Autorizado",IF(AND(F107&lt;&gt;"",G107&gt;0,H107&gt;=0,I107&gt;=H107,K107&lt;&gt;"",L107&lt;&gt;"",M107&lt;&gt;""),"Listo para iniciar","Autorización incompleta"),IF(J107="Pendiente",IF(IFERROR((Parametros!$B$4-B107)*24,0)&gt;Parametros!$B$3,"Pendiente vencido","Pendiente en tiempo"),"No iniciar")))</f>
        <v/>
      </c>
      <c r="Q107" s="33">
        <f>IFERROR(IF(AND(A107&lt;&gt;"",J107="Pendiente",B107&lt;&gt;""),(Parametros!$B$4-B107)*24,""),"")</f>
        <v/>
      </c>
      <c r="R107" s="15" t="n"/>
    </row>
    <row r="108" ht="34" customHeight="1">
      <c r="A108" s="13" t="n"/>
      <c r="B108" s="14" t="n"/>
      <c r="C108" s="13" t="n"/>
      <c r="D108" s="13" t="n"/>
      <c r="E108" s="15" t="n"/>
      <c r="F108" s="15" t="n"/>
      <c r="G108" s="31" t="n"/>
      <c r="H108" s="32" t="n"/>
      <c r="I108" s="32" t="n"/>
      <c r="J108" s="13" t="n"/>
      <c r="K108" s="13" t="n"/>
      <c r="L108" s="15" t="n"/>
      <c r="M108" s="14" t="n"/>
      <c r="N108" s="13" t="n"/>
      <c r="O108" s="21">
        <f>IF(AND(J108="Autorizado",M108&lt;&gt;""),INT(M108)+Parametros!$B$2,"")</f>
        <v/>
      </c>
      <c r="P108" s="22">
        <f>IF(A108="","",IF(J108="Autorizado",IF(AND(F108&lt;&gt;"",G108&gt;0,H108&gt;=0,I108&gt;=H108,K108&lt;&gt;"",L108&lt;&gt;"",M108&lt;&gt;""),"Listo para iniciar","Autorización incompleta"),IF(J108="Pendiente",IF(IFERROR((Parametros!$B$4-B108)*24,0)&gt;Parametros!$B$3,"Pendiente vencido","Pendiente en tiempo"),"No iniciar")))</f>
        <v/>
      </c>
      <c r="Q108" s="34">
        <f>IFERROR(IF(AND(A108&lt;&gt;"",J108="Pendiente",B108&lt;&gt;""),(Parametros!$B$4-B108)*24,""),"")</f>
        <v/>
      </c>
      <c r="R108" s="15" t="n"/>
    </row>
    <row r="109" ht="34" customHeight="1">
      <c r="A109" s="13" t="n"/>
      <c r="B109" s="14" t="n"/>
      <c r="C109" s="13" t="n"/>
      <c r="D109" s="13" t="n"/>
      <c r="E109" s="15" t="n"/>
      <c r="F109" s="15" t="n"/>
      <c r="G109" s="31" t="n"/>
      <c r="H109" s="32" t="n"/>
      <c r="I109" s="32" t="n"/>
      <c r="J109" s="13" t="n"/>
      <c r="K109" s="13" t="n"/>
      <c r="L109" s="15" t="n"/>
      <c r="M109" s="14" t="n"/>
      <c r="N109" s="13" t="n"/>
      <c r="O109" s="18">
        <f>IF(AND(J109="Autorizado",M109&lt;&gt;""),INT(M109)+Parametros!$B$2,"")</f>
        <v/>
      </c>
      <c r="P109" s="19">
        <f>IF(A109="","",IF(J109="Autorizado",IF(AND(F109&lt;&gt;"",G109&gt;0,H109&gt;=0,I109&gt;=H109,K109&lt;&gt;"",L109&lt;&gt;"",M109&lt;&gt;""),"Listo para iniciar","Autorización incompleta"),IF(J109="Pendiente",IF(IFERROR((Parametros!$B$4-B109)*24,0)&gt;Parametros!$B$3,"Pendiente vencido","Pendiente en tiempo"),"No iniciar")))</f>
        <v/>
      </c>
      <c r="Q109" s="33">
        <f>IFERROR(IF(AND(A109&lt;&gt;"",J109="Pendiente",B109&lt;&gt;""),(Parametros!$B$4-B109)*24,""),"")</f>
        <v/>
      </c>
      <c r="R109" s="15" t="n"/>
    </row>
    <row r="110" ht="34" customHeight="1">
      <c r="A110" s="13" t="n"/>
      <c r="B110" s="14" t="n"/>
      <c r="C110" s="13" t="n"/>
      <c r="D110" s="13" t="n"/>
      <c r="E110" s="15" t="n"/>
      <c r="F110" s="15" t="n"/>
      <c r="G110" s="31" t="n"/>
      <c r="H110" s="32" t="n"/>
      <c r="I110" s="32" t="n"/>
      <c r="J110" s="13" t="n"/>
      <c r="K110" s="13" t="n"/>
      <c r="L110" s="15" t="n"/>
      <c r="M110" s="14" t="n"/>
      <c r="N110" s="13" t="n"/>
      <c r="O110" s="21">
        <f>IF(AND(J110="Autorizado",M110&lt;&gt;""),INT(M110)+Parametros!$B$2,"")</f>
        <v/>
      </c>
      <c r="P110" s="22">
        <f>IF(A110="","",IF(J110="Autorizado",IF(AND(F110&lt;&gt;"",G110&gt;0,H110&gt;=0,I110&gt;=H110,K110&lt;&gt;"",L110&lt;&gt;"",M110&lt;&gt;""),"Listo para iniciar","Autorización incompleta"),IF(J110="Pendiente",IF(IFERROR((Parametros!$B$4-B110)*24,0)&gt;Parametros!$B$3,"Pendiente vencido","Pendiente en tiempo"),"No iniciar")))</f>
        <v/>
      </c>
      <c r="Q110" s="34">
        <f>IFERROR(IF(AND(A110&lt;&gt;"",J110="Pendiente",B110&lt;&gt;""),(Parametros!$B$4-B110)*24,""),"")</f>
        <v/>
      </c>
      <c r="R110" s="15" t="n"/>
    </row>
    <row r="111" ht="34" customHeight="1">
      <c r="A111" s="13" t="n"/>
      <c r="B111" s="14" t="n"/>
      <c r="C111" s="13" t="n"/>
      <c r="D111" s="13" t="n"/>
      <c r="E111" s="15" t="n"/>
      <c r="F111" s="15" t="n"/>
      <c r="G111" s="31" t="n"/>
      <c r="H111" s="32" t="n"/>
      <c r="I111" s="32" t="n"/>
      <c r="J111" s="13" t="n"/>
      <c r="K111" s="13" t="n"/>
      <c r="L111" s="15" t="n"/>
      <c r="M111" s="14" t="n"/>
      <c r="N111" s="13" t="n"/>
      <c r="O111" s="18">
        <f>IF(AND(J111="Autorizado",M111&lt;&gt;""),INT(M111)+Parametros!$B$2,"")</f>
        <v/>
      </c>
      <c r="P111" s="19">
        <f>IF(A111="","",IF(J111="Autorizado",IF(AND(F111&lt;&gt;"",G111&gt;0,H111&gt;=0,I111&gt;=H111,K111&lt;&gt;"",L111&lt;&gt;"",M111&lt;&gt;""),"Listo para iniciar","Autorización incompleta"),IF(J111="Pendiente",IF(IFERROR((Parametros!$B$4-B111)*24,0)&gt;Parametros!$B$3,"Pendiente vencido","Pendiente en tiempo"),"No iniciar")))</f>
        <v/>
      </c>
      <c r="Q111" s="33">
        <f>IFERROR(IF(AND(A111&lt;&gt;"",J111="Pendiente",B111&lt;&gt;""),(Parametros!$B$4-B111)*24,""),"")</f>
        <v/>
      </c>
      <c r="R111" s="15" t="n"/>
    </row>
    <row r="112" ht="34" customHeight="1">
      <c r="A112" s="13" t="n"/>
      <c r="B112" s="14" t="n"/>
      <c r="C112" s="13" t="n"/>
      <c r="D112" s="13" t="n"/>
      <c r="E112" s="15" t="n"/>
      <c r="F112" s="15" t="n"/>
      <c r="G112" s="31" t="n"/>
      <c r="H112" s="32" t="n"/>
      <c r="I112" s="32" t="n"/>
      <c r="J112" s="13" t="n"/>
      <c r="K112" s="13" t="n"/>
      <c r="L112" s="15" t="n"/>
      <c r="M112" s="14" t="n"/>
      <c r="N112" s="13" t="n"/>
      <c r="O112" s="21">
        <f>IF(AND(J112="Autorizado",M112&lt;&gt;""),INT(M112)+Parametros!$B$2,"")</f>
        <v/>
      </c>
      <c r="P112" s="22">
        <f>IF(A112="","",IF(J112="Autorizado",IF(AND(F112&lt;&gt;"",G112&gt;0,H112&gt;=0,I112&gt;=H112,K112&lt;&gt;"",L112&lt;&gt;"",M112&lt;&gt;""),"Listo para iniciar","Autorización incompleta"),IF(J112="Pendiente",IF(IFERROR((Parametros!$B$4-B112)*24,0)&gt;Parametros!$B$3,"Pendiente vencido","Pendiente en tiempo"),"No iniciar")))</f>
        <v/>
      </c>
      <c r="Q112" s="34">
        <f>IFERROR(IF(AND(A112&lt;&gt;"",J112="Pendiente",B112&lt;&gt;""),(Parametros!$B$4-B112)*24,""),"")</f>
        <v/>
      </c>
      <c r="R112" s="15" t="n"/>
    </row>
    <row r="113" ht="34" customHeight="1">
      <c r="A113" s="13" t="n"/>
      <c r="B113" s="14" t="n"/>
      <c r="C113" s="13" t="n"/>
      <c r="D113" s="13" t="n"/>
      <c r="E113" s="15" t="n"/>
      <c r="F113" s="15" t="n"/>
      <c r="G113" s="31" t="n"/>
      <c r="H113" s="32" t="n"/>
      <c r="I113" s="32" t="n"/>
      <c r="J113" s="13" t="n"/>
      <c r="K113" s="13" t="n"/>
      <c r="L113" s="15" t="n"/>
      <c r="M113" s="14" t="n"/>
      <c r="N113" s="13" t="n"/>
      <c r="O113" s="18">
        <f>IF(AND(J113="Autorizado",M113&lt;&gt;""),INT(M113)+Parametros!$B$2,"")</f>
        <v/>
      </c>
      <c r="P113" s="19">
        <f>IF(A113="","",IF(J113="Autorizado",IF(AND(F113&lt;&gt;"",G113&gt;0,H113&gt;=0,I113&gt;=H113,K113&lt;&gt;"",L113&lt;&gt;"",M113&lt;&gt;""),"Listo para iniciar","Autorización incompleta"),IF(J113="Pendiente",IF(IFERROR((Parametros!$B$4-B113)*24,0)&gt;Parametros!$B$3,"Pendiente vencido","Pendiente en tiempo"),"No iniciar")))</f>
        <v/>
      </c>
      <c r="Q113" s="33">
        <f>IFERROR(IF(AND(A113&lt;&gt;"",J113="Pendiente",B113&lt;&gt;""),(Parametros!$B$4-B113)*24,""),"")</f>
        <v/>
      </c>
      <c r="R113" s="15" t="n"/>
    </row>
    <row r="114" ht="34" customHeight="1">
      <c r="A114" s="13" t="n"/>
      <c r="B114" s="14" t="n"/>
      <c r="C114" s="13" t="n"/>
      <c r="D114" s="13" t="n"/>
      <c r="E114" s="15" t="n"/>
      <c r="F114" s="15" t="n"/>
      <c r="G114" s="31" t="n"/>
      <c r="H114" s="32" t="n"/>
      <c r="I114" s="32" t="n"/>
      <c r="J114" s="13" t="n"/>
      <c r="K114" s="13" t="n"/>
      <c r="L114" s="15" t="n"/>
      <c r="M114" s="14" t="n"/>
      <c r="N114" s="13" t="n"/>
      <c r="O114" s="21">
        <f>IF(AND(J114="Autorizado",M114&lt;&gt;""),INT(M114)+Parametros!$B$2,"")</f>
        <v/>
      </c>
      <c r="P114" s="22">
        <f>IF(A114="","",IF(J114="Autorizado",IF(AND(F114&lt;&gt;"",G114&gt;0,H114&gt;=0,I114&gt;=H114,K114&lt;&gt;"",L114&lt;&gt;"",M114&lt;&gt;""),"Listo para iniciar","Autorización incompleta"),IF(J114="Pendiente",IF(IFERROR((Parametros!$B$4-B114)*24,0)&gt;Parametros!$B$3,"Pendiente vencido","Pendiente en tiempo"),"No iniciar")))</f>
        <v/>
      </c>
      <c r="Q114" s="34">
        <f>IFERROR(IF(AND(A114&lt;&gt;"",J114="Pendiente",B114&lt;&gt;""),(Parametros!$B$4-B114)*24,""),"")</f>
        <v/>
      </c>
      <c r="R114" s="15" t="n"/>
    </row>
    <row r="115" ht="34" customHeight="1">
      <c r="A115" s="13" t="n"/>
      <c r="B115" s="14" t="n"/>
      <c r="C115" s="13" t="n"/>
      <c r="D115" s="13" t="n"/>
      <c r="E115" s="15" t="n"/>
      <c r="F115" s="15" t="n"/>
      <c r="G115" s="31" t="n"/>
      <c r="H115" s="32" t="n"/>
      <c r="I115" s="32" t="n"/>
      <c r="J115" s="13" t="n"/>
      <c r="K115" s="13" t="n"/>
      <c r="L115" s="15" t="n"/>
      <c r="M115" s="14" t="n"/>
      <c r="N115" s="13" t="n"/>
      <c r="O115" s="18">
        <f>IF(AND(J115="Autorizado",M115&lt;&gt;""),INT(M115)+Parametros!$B$2,"")</f>
        <v/>
      </c>
      <c r="P115" s="19">
        <f>IF(A115="","",IF(J115="Autorizado",IF(AND(F115&lt;&gt;"",G115&gt;0,H115&gt;=0,I115&gt;=H115,K115&lt;&gt;"",L115&lt;&gt;"",M115&lt;&gt;""),"Listo para iniciar","Autorización incompleta"),IF(J115="Pendiente",IF(IFERROR((Parametros!$B$4-B115)*24,0)&gt;Parametros!$B$3,"Pendiente vencido","Pendiente en tiempo"),"No iniciar")))</f>
        <v/>
      </c>
      <c r="Q115" s="33">
        <f>IFERROR(IF(AND(A115&lt;&gt;"",J115="Pendiente",B115&lt;&gt;""),(Parametros!$B$4-B115)*24,""),"")</f>
        <v/>
      </c>
      <c r="R115" s="15" t="n"/>
    </row>
    <row r="116" ht="34" customHeight="1">
      <c r="A116" s="13" t="n"/>
      <c r="B116" s="14" t="n"/>
      <c r="C116" s="13" t="n"/>
      <c r="D116" s="13" t="n"/>
      <c r="E116" s="15" t="n"/>
      <c r="F116" s="15" t="n"/>
      <c r="G116" s="31" t="n"/>
      <c r="H116" s="32" t="n"/>
      <c r="I116" s="32" t="n"/>
      <c r="J116" s="13" t="n"/>
      <c r="K116" s="13" t="n"/>
      <c r="L116" s="15" t="n"/>
      <c r="M116" s="14" t="n"/>
      <c r="N116" s="13" t="n"/>
      <c r="O116" s="21">
        <f>IF(AND(J116="Autorizado",M116&lt;&gt;""),INT(M116)+Parametros!$B$2,"")</f>
        <v/>
      </c>
      <c r="P116" s="22">
        <f>IF(A116="","",IF(J116="Autorizado",IF(AND(F116&lt;&gt;"",G116&gt;0,H116&gt;=0,I116&gt;=H116,K116&lt;&gt;"",L116&lt;&gt;"",M116&lt;&gt;""),"Listo para iniciar","Autorización incompleta"),IF(J116="Pendiente",IF(IFERROR((Parametros!$B$4-B116)*24,0)&gt;Parametros!$B$3,"Pendiente vencido","Pendiente en tiempo"),"No iniciar")))</f>
        <v/>
      </c>
      <c r="Q116" s="34">
        <f>IFERROR(IF(AND(A116&lt;&gt;"",J116="Pendiente",B116&lt;&gt;""),(Parametros!$B$4-B116)*24,""),"")</f>
        <v/>
      </c>
      <c r="R116" s="15" t="n"/>
    </row>
  </sheetData>
  <autoFilter ref="A6:R116"/>
  <mergeCells count="1">
    <mergeCell ref="A1:R1"/>
  </mergeCells>
  <conditionalFormatting sqref="A7:A116">
    <cfRule type="expression" priority="1" dxfId="0">
      <formula>AND(A7&lt;&gt;"",COUNTIF($A$7:$A$116,A7)&gt;1)</formula>
    </cfRule>
  </conditionalFormatting>
  <conditionalFormatting sqref="P7:P116">
    <cfRule type="expression" priority="2" dxfId="1">
      <formula>$P7="Listo para iniciar"</formula>
    </cfRule>
    <cfRule type="expression" priority="3" dxfId="0">
      <formula>OR($P7="Autorización incompleta",$P7="Pendiente vencido")</formula>
    </cfRule>
    <cfRule type="expression" priority="4" dxfId="2">
      <formula>$P7="Pendiente en tiempo"</formula>
    </cfRule>
    <cfRule type="expression" priority="5" dxfId="3">
      <formula>$P7="No iniciar"</formula>
    </cfRule>
  </conditionalFormatting>
  <conditionalFormatting sqref="H7:I116">
    <cfRule type="expression" priority="6" dxfId="4">
      <formula>AND($A7&lt;&gt;"",$J7="Autorizado",$I7&lt;$H7)</formula>
    </cfRule>
  </conditionalFormatting>
  <conditionalFormatting sqref="K7:K116">
    <cfRule type="expression" priority="7" dxfId="0">
      <formula>AND($A7&lt;&gt;"",$J7="Autorizado",K7="")</formula>
    </cfRule>
  </conditionalFormatting>
  <conditionalFormatting sqref="L7:L116">
    <cfRule type="expression" priority="8" dxfId="0">
      <formula>AND($A7&lt;&gt;"",$J7="Autorizado",L7="")</formula>
    </cfRule>
  </conditionalFormatting>
  <conditionalFormatting sqref="M7:M116">
    <cfRule type="expression" priority="9" dxfId="0">
      <formula>AND($A7&lt;&gt;"",$J7="Autorizado",M7="")</formula>
    </cfRule>
  </conditionalFormatting>
  <conditionalFormatting sqref="O7:O116">
    <cfRule type="expression" priority="10" dxfId="0">
      <formula>AND($A7&lt;&gt;"",$O7&lt;&gt;"",$O7&lt;Parametros!$B$4)</formula>
    </cfRule>
  </conditionalFormatting>
  <dataValidations count="9">
    <dataValidation sqref="A7:A116" showDropDown="0" showInputMessage="1" showErrorMessage="1" allowBlank="0" errorTitle="Folio duplicado" error="El folio interno debe ser único o quedar vacío." promptTitle="Folio interno" prompt="Capture un folio único para el control interno." type="custom">
      <formula1>OR(A7="",COUNTIF($A$7:$A$116,A7)=1)</formula1>
    </dataValidation>
    <dataValidation sqref="B7:B116" showDropDown="0" showInputMessage="0" showErrorMessage="1" allowBlank="0" errorTitle="Fecha no permitida" error="La recepción no puede ser posterior a la fecha de seguimiento." type="custom">
      <formula1>OR(B7="",B7&lt;=Parametros!$B$4)</formula1>
    </dataValidation>
    <dataValidation sqref="D7:D116" showDropDown="0" showInputMessage="0" showErrorMessage="1" allowBlank="0" errorTitle="Tipo no válido" error="Seleccione un tipo de solicitud del catálogo interno." type="list">
      <formula1>Parametros!$F$2:$F$6</formula1>
    </dataValidation>
    <dataValidation sqref="G7:G116" showDropDown="0" showInputMessage="0" showErrorMessage="1" allowBlank="0" errorTitle="Tiempo no válido" error="Capture un valor entre 0.25 y 24 horas." type="decimal" operator="between">
      <formula1>0.25</formula1>
      <formula2>24</formula2>
    </dataValidation>
    <dataValidation sqref="H7:I116" showDropDown="0" showInputMessage="0" showErrorMessage="1" allowBlank="0" errorTitle="Importe no válido" error="Capture un importe entre cero y el máximo definido en Parametros." type="decimal" operator="between">
      <formula1>0</formula1>
      <formula2>Parametros!$B$5</formula2>
    </dataValidation>
    <dataValidation sqref="J7:J116" showDropDown="0" showInputMessage="0" showErrorMessage="1" allowBlank="0" errorTitle="Estado no válido" error="Seleccione un estado del catálogo interno." type="list">
      <formula1>Parametros!$D$2:$D$5</formula1>
    </dataValidation>
    <dataValidation sqref="K7:K116" showDropDown="0" showInputMessage="0" showErrorMessage="1" allowBlank="0" errorTitle="Canal no válido" error="Seleccione un canal de aceptación del catálogo interno." type="list">
      <formula1>Parametros!$E$2:$E$5</formula1>
    </dataValidation>
    <dataValidation sqref="M7:M116" showDropDown="0" showInputMessage="0" showErrorMessage="1" allowBlank="0" errorTitle="Fecha de decisión no válida" error="La decisión debe ser igual o posterior a la recepción y no superar el seguimiento." type="custom">
      <formula1>OR(M7="",AND(B7&lt;&gt;"",M7&gt;=B7,M7&lt;=Parametros!$B$4))</formula1>
    </dataValidation>
    <dataValidation sqref="N7:N116" showDropDown="0" showInputMessage="0" showErrorMessage="1" allowBlank="0" errorTitle="Responsable no válido" error="Seleccione un responsable ficticio del catálogo interno." type="list">
      <formula1>Parametros!$G$2:$G$5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05A28"/>
    <outlinePr summaryBelow="1" summaryRight="1"/>
    <pageSetUpPr/>
  </sheetPr>
  <dimension ref="A1:I9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45" customWidth="1" min="3" max="3"/>
    <col width="18" customWidth="1" min="4" max="4"/>
    <col width="16" customWidth="1" min="5" max="5"/>
    <col width="23" customWidth="1" min="6" max="6"/>
    <col width="24" customWidth="1" min="7" max="7"/>
    <col width="20" customWidth="1" min="8" max="8"/>
    <col width="57" customWidth="1" min="9" max="9"/>
  </cols>
  <sheetData>
    <row r="1" ht="34" customHeight="1">
      <c r="A1" s="24" t="inlineStr">
        <is>
          <t>Parámetro</t>
        </is>
      </c>
      <c r="B1" s="24" t="inlineStr">
        <is>
          <t>Valor editable</t>
        </is>
      </c>
      <c r="C1" s="24" t="inlineStr">
        <is>
          <t>Explicación</t>
        </is>
      </c>
      <c r="D1" s="24" t="inlineStr">
        <is>
          <t>Estados</t>
        </is>
      </c>
      <c r="E1" s="24" t="inlineStr">
        <is>
          <t>Canales</t>
        </is>
      </c>
      <c r="F1" s="24" t="inlineStr">
        <is>
          <t>Tipos de solicitud</t>
        </is>
      </c>
      <c r="G1" s="24" t="inlineStr">
        <is>
          <t>Responsables ficticios</t>
        </is>
      </c>
      <c r="H1" s="24" t="inlineStr">
        <is>
          <t>Estado explicado</t>
        </is>
      </c>
      <c r="I1" s="24" t="inlineStr">
        <is>
          <t>Explicación breve</t>
        </is>
      </c>
    </row>
    <row r="2">
      <c r="A2" s="22" t="inlineStr">
        <is>
          <t>Días de vigencia</t>
        </is>
      </c>
      <c r="B2" s="25" t="n">
        <v>3</v>
      </c>
      <c r="C2" s="22" t="inlineStr">
        <is>
          <t>Días internos agregados a la fecha de decisión autorizada.</t>
        </is>
      </c>
      <c r="D2" s="22" t="inlineStr">
        <is>
          <t>Pendiente</t>
        </is>
      </c>
      <c r="E2" s="22" t="inlineStr">
        <is>
          <t>Presencial</t>
        </is>
      </c>
      <c r="F2" s="22" t="inlineStr">
        <is>
          <t>Evaluación inicial</t>
        </is>
      </c>
      <c r="G2" s="22" t="inlineStr">
        <is>
          <t>Recepción A</t>
        </is>
      </c>
      <c r="H2" s="22" t="inlineStr">
        <is>
          <t>Pendiente</t>
        </is>
      </c>
      <c r="I2" s="22" t="inlineStr">
        <is>
          <t>Falta decisión o evidencia interna suficiente; no se inicia.</t>
        </is>
      </c>
    </row>
    <row r="3">
      <c r="A3" s="19" t="inlineStr">
        <is>
          <t>Horas para alerta pendiente</t>
        </is>
      </c>
      <c r="B3" s="31" t="n">
        <v>24</v>
      </c>
      <c r="C3" s="19" t="inlineStr">
        <is>
          <t>Umbral administrativo para identificar pendientes vencidos.</t>
        </is>
      </c>
      <c r="D3" s="19" t="inlineStr">
        <is>
          <t>Autorizado</t>
        </is>
      </c>
      <c r="E3" s="19" t="inlineStr">
        <is>
          <t>Teléfono</t>
        </is>
      </c>
      <c r="F3" s="19" t="inlineStr">
        <is>
          <t>Eléctrico</t>
        </is>
      </c>
      <c r="G3" s="19" t="inlineStr">
        <is>
          <t>Recepción B</t>
        </is>
      </c>
      <c r="H3" s="19" t="inlineStr">
        <is>
          <t>Autorizado</t>
        </is>
      </c>
      <c r="I3" s="19" t="inlineStr">
        <is>
          <t>La aceptación se registró, pero aún debe revisarse si está completa.</t>
        </is>
      </c>
    </row>
    <row r="4">
      <c r="A4" s="22" t="inlineStr">
        <is>
          <t>Fecha y hora de seguimiento</t>
        </is>
      </c>
      <c r="B4" s="26" t="n">
        <v>46274.5</v>
      </c>
      <c r="C4" s="22" t="inlineStr">
        <is>
          <t>Corte interno utilizado por las fórmulas de seguimiento.</t>
        </is>
      </c>
      <c r="D4" s="22" t="inlineStr">
        <is>
          <t>Rechazado</t>
        </is>
      </c>
      <c r="E4" s="22" t="inlineStr">
        <is>
          <t>Mensaje</t>
        </is>
      </c>
      <c r="F4" s="22" t="inlineStr">
        <is>
          <t>Frenos</t>
        </is>
      </c>
      <c r="G4" s="22" t="inlineStr">
        <is>
          <t>Recepción C</t>
        </is>
      </c>
      <c r="H4" s="22" t="inlineStr">
        <is>
          <t>Rechazado</t>
        </is>
      </c>
      <c r="I4" s="22" t="inlineStr">
        <is>
          <t>La solicitud no fue aceptada; no se inicia.</t>
        </is>
      </c>
    </row>
    <row r="5">
      <c r="A5" s="19" t="inlineStr">
        <is>
          <t>Monto máximo permitido en captura</t>
        </is>
      </c>
      <c r="B5" s="32" t="n">
        <v>20000</v>
      </c>
      <c r="C5" s="19" t="inlineStr">
        <is>
          <t>Límite interno editable para validar importes capturados.</t>
        </is>
      </c>
      <c r="D5" s="19" t="inlineStr">
        <is>
          <t>Cancelado</t>
        </is>
      </c>
      <c r="E5" s="19" t="inlineStr">
        <is>
          <t>Correo</t>
        </is>
      </c>
      <c r="F5" s="19" t="inlineStr">
        <is>
          <t>Motor</t>
        </is>
      </c>
      <c r="G5" s="19" t="inlineStr">
        <is>
          <t>Supervisión</t>
        </is>
      </c>
      <c r="H5" s="19" t="inlineStr">
        <is>
          <t>Cancelado</t>
        </is>
      </c>
      <c r="I5" s="19" t="inlineStr">
        <is>
          <t>El trámite fue cancelado administrativamente; no se inicia.</t>
        </is>
      </c>
    </row>
    <row r="6">
      <c r="D6" s="22" t="n"/>
      <c r="E6" s="22" t="n"/>
      <c r="F6" s="22" t="inlineStr">
        <is>
          <t>Suspensión</t>
        </is>
      </c>
      <c r="G6" s="22" t="n"/>
      <c r="H6" s="22" t="n"/>
      <c r="I6" s="22" t="n"/>
    </row>
    <row r="7"/>
    <row r="8">
      <c r="A8" s="27" t="inlineStr">
        <is>
          <t>Nota de uso</t>
        </is>
      </c>
      <c r="B8" s="27" t="inlineStr">
        <is>
          <t>Los importes se expresan en MXN y no incluyen cálculos fiscales.</t>
        </is>
      </c>
      <c r="C8" s="27" t="n"/>
      <c r="D8" s="27" t="n"/>
      <c r="E8" s="27" t="n"/>
      <c r="F8" s="27" t="n"/>
      <c r="G8" s="27" t="n"/>
      <c r="H8" s="27" t="n"/>
      <c r="I8" s="27" t="n"/>
    </row>
    <row r="9">
      <c r="A9" s="28" t="inlineStr">
        <is>
          <t>Alcance</t>
        </is>
      </c>
      <c r="B9" s="28" t="inlineStr">
        <is>
          <t>Estos valores son supuestos administrativos editables y no acreditan cumplimiento legal o contractual.</t>
        </is>
      </c>
      <c r="C9" s="28" t="n"/>
      <c r="D9" s="28" t="n"/>
      <c r="E9" s="28" t="n"/>
      <c r="F9" s="28" t="n"/>
      <c r="G9" s="28" t="n"/>
      <c r="H9" s="28" t="n"/>
      <c r="I9" s="2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2026-09-09T18:11:36Z</dcterms:created>
  <dcterms:modified xmlns:dcterms="http://purl.org/dc/terms/" xmlns:xsi="http://www.w3.org/2001/XMLSchema-instance" xsi:type="dcterms:W3CDTF">2026-09-09T18:11:38+00:00Z</dcterms:modified>
</cp:coreProperties>
</file>